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lyounger\Downloads\"/>
    </mc:Choice>
  </mc:AlternateContent>
  <xr:revisionPtr revIDLastSave="0" documentId="13_ncr:1_{B4D3307B-5789-4697-842D-30CEF6E85E47}" xr6:coauthVersionLast="47" xr6:coauthVersionMax="47" xr10:uidLastSave="{00000000-0000-0000-0000-000000000000}"/>
  <bookViews>
    <workbookView xWindow="-28920" yWindow="2925" windowWidth="29040" windowHeight="15720" tabRatio="751" firstSheet="2" activeTab="15" xr2:uid="{00000000-000D-0000-FFFF-FFFF00000000}"/>
  </bookViews>
  <sheets>
    <sheet name="Coversheet" sheetId="48" r:id="rId1"/>
    <sheet name="General" sheetId="18" r:id="rId2"/>
    <sheet name="Instructions" sheetId="46" r:id="rId3"/>
    <sheet name="Change Notes" sheetId="40" state="hidden" r:id="rId4"/>
    <sheet name="Constants" sheetId="34" state="hidden" r:id="rId5"/>
    <sheet name="Proposer Constants" sheetId="35" r:id="rId6"/>
    <sheet name="Labor Rates" sheetId="33" r:id="rId7"/>
    <sheet name="Summary Cost Table" sheetId="37" state="hidden" r:id="rId8"/>
    <sheet name="Indirect Rates and Profit_Fee" sheetId="36" r:id="rId9"/>
    <sheet name="Total Amount" sheetId="21" r:id="rId10"/>
    <sheet name="Base" sheetId="1" r:id="rId11"/>
    <sheet name="Option-I" sheetId="22" r:id="rId12"/>
    <sheet name="Option-II" sheetId="26" r:id="rId13"/>
    <sheet name="Subcontractor" sheetId="7" r:id="rId14"/>
    <sheet name="Consultants" sheetId="17" r:id="rId15"/>
    <sheet name="Materials-Supplies" sheetId="16" r:id="rId16"/>
    <sheet name="Equipment" sheetId="14" r:id="rId17"/>
    <sheet name="Travel" sheetId="47" r:id="rId18"/>
    <sheet name="ODC Details" sheetId="12" r:id="rId19"/>
    <sheet name="Animal-Human Use Y-N" sheetId="41" r:id="rId20"/>
    <sheet name="Animal Related" sheetId="42" r:id="rId21"/>
    <sheet name="Human Subjects Research" sheetId="43" r:id="rId22"/>
    <sheet name="Expenditures by Month" sheetId="44" r:id="rId23"/>
    <sheet name="Milestones (Fixed Price or OT)" sheetId="45" r:id="rId24"/>
    <sheet name="Task 1" sheetId="23" state="hidden" r:id="rId25"/>
    <sheet name="Task 2" sheetId="38" state="hidden" r:id="rId26"/>
  </sheets>
  <externalReferences>
    <externalReference r:id="rId27"/>
    <externalReference r:id="rId28"/>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Amount'!#REF!</definedName>
    <definedName name="ff.dlrs.Op4">'Total Amount'!#REF!</definedName>
    <definedName name="ff.dlrs.Op5">'Total Amount'!#REF!</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2">[1]Constants!$A$144:$A$147</definedName>
    <definedName name="SBIRSTTRPhaseChoices" localSheetId="17">[2]Constants!$A$134:$A$137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Amount'!#REF!</definedName>
    <definedName name="sc.dlrs.Op4">'Total Amount'!#REF!</definedName>
    <definedName name="sc.dlrs.Op5">'Total Amount'!#REF!</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Amount'!#REF!</definedName>
    <definedName name="tcc.dlrs.Op4">'Total Amount'!#REF!</definedName>
    <definedName name="tcc.dlrs.Op5">'Total Amount'!#REF!</definedName>
    <definedName name="tcm.dlrs.Base">'Total Amount'!$F$70</definedName>
    <definedName name="tcm.dlrs.Op1">'Total Amount'!$I$70</definedName>
    <definedName name="tcm.dlrs.Op2">'Total Amount'!$L$70</definedName>
    <definedName name="tcm.dlrs.Op3">'Total Amount'!#REF!</definedName>
    <definedName name="tcm.dlrs.Op4">'Total Amount'!#REF!</definedName>
    <definedName name="tcm.dlrs.Op5">'Total Amount'!#REF!</definedName>
    <definedName name="tdlc.dlrs.Base">'Total Amount'!$F$32</definedName>
    <definedName name="tdlc.dlrs.Op1">'Total Amount'!$I$32</definedName>
    <definedName name="tdlc.dlrs.Op2">'Total Amount'!$L$32</definedName>
    <definedName name="tdlc.dlrs.Op3">'Total Amount'!#REF!</definedName>
    <definedName name="tdlc.dlrs.Op4">'Total Amount'!#REF!</definedName>
    <definedName name="tdlc.dlrs.Op5">'Total Amount'!#REF!</definedName>
    <definedName name="tdlc.hrs.Base">'Total Amount'!$D$32</definedName>
    <definedName name="tdlc.hrs.Op1">'Total Amount'!$G$32</definedName>
    <definedName name="tdlc.hrs.Op2">'Total Amount'!$J$32</definedName>
    <definedName name="tdlc.hrs.Op3">'Total Amount'!#REF!</definedName>
    <definedName name="tdlc.hrs.Op4">'Total Amount'!#REF!</definedName>
    <definedName name="tdlc.hrs.Op5">'Total Amount'!#REF!</definedName>
    <definedName name="tecpff.dlrs.Base">'Total Amount'!$F$73</definedName>
    <definedName name="tecpff.dlrs.Op1">'Total Amount'!$I$73</definedName>
    <definedName name="tecpff.dlrs.Op2">'Total Amount'!$L$73</definedName>
    <definedName name="tecpff.dlrs.Op3">'Total Amount'!#REF!</definedName>
    <definedName name="tecpff.dlrs.Op4">'Total Amount'!#REF!</definedName>
    <definedName name="tecpff.dlrs.Op5">'Total Amount'!#REF!</definedName>
    <definedName name="tfbc.dlrs.Base">'Total Amount'!$F$35</definedName>
    <definedName name="tfbc.dlrs.Op1">'Total Amount'!$I$35</definedName>
    <definedName name="tfbc.dlrs.Op2">'Total Amount'!$L$35</definedName>
    <definedName name="tfbc.dlrs.Op3">'Total Amount'!#REF!</definedName>
    <definedName name="tfbc.dlrs.Op4">'Total Amount'!#REF!</definedName>
    <definedName name="tfbc.dlrs.Op5">'Total Amount'!#REF!</definedName>
    <definedName name="tgac.dlrs.Base">'Total Amount'!$F$65</definedName>
    <definedName name="tgac.dlrs.Op1">'Total Amount'!$I$65</definedName>
    <definedName name="tgac.dlrs.Op2">'Total Amount'!$L$65</definedName>
    <definedName name="tgac.dlrs.Op3">'Total Amount'!#REF!</definedName>
    <definedName name="tgac.dlrs.Op4">'Total Amount'!#REF!</definedName>
    <definedName name="tgac.dlrs.Op5">'Total Amount'!#REF!</definedName>
    <definedName name="tloc.dlrs.Base">'Total Amount'!$F$38</definedName>
    <definedName name="tloc.dlrs.Op1">'Total Amount'!$I$38</definedName>
    <definedName name="tloc.dlrs.Op2">'Total Amount'!$L$38</definedName>
    <definedName name="tloc.dlrs.Op3">'Total Amount'!#REF!</definedName>
    <definedName name="tloc.dlrs.Op4">'Total Amount'!#REF!</definedName>
    <definedName name="tloc.dlrs.Op5">'Total Amount'!#REF!</definedName>
    <definedName name="tmhc.dlrs.Base">'Total Amount'!$F$60</definedName>
    <definedName name="tmhc.dlrs.Op1">'Total Amount'!$I$60</definedName>
    <definedName name="tmhc.dlrs.Op2">'Total Amount'!$L$60</definedName>
    <definedName name="tmhc.dlrs.Op3">'Total Amount'!#REF!</definedName>
    <definedName name="tmhc.dlrs.Op4">'Total Amount'!#REF!</definedName>
    <definedName name="tmhc.dlrs.Op5">'Total Amount'!#REF!</definedName>
    <definedName name="tmmc.dlrs.Base">'Total Amount'!$F$60</definedName>
    <definedName name="tmmc.dlrs.Op1">'Total Amount'!$I$60</definedName>
    <definedName name="tmmc.dlrs.Op2">'Total Amount'!$L$60</definedName>
    <definedName name="tmmc.dlrs.Op3">'Total Amount'!#REF!</definedName>
    <definedName name="tmmc.dlrs.Op4">'Total Amount'!#REF!</definedName>
    <definedName name="tmmc.dlrs.Op5">'Total Amount'!#REF!</definedName>
    <definedName name="todc.dlrs.Base">'Total Amount'!$F$56</definedName>
    <definedName name="todc.dlrs.Op1">'Total Amount'!$I$56</definedName>
    <definedName name="todc.dlrs.Op2">'Total Amount'!$L$56</definedName>
    <definedName name="todc.dlrs.Op3">'Total Amount'!#REF!</definedName>
    <definedName name="todc.dlrs.Op4">'Total Amount'!#REF!</definedName>
    <definedName name="todc.dlrs.Op5">'Total Amount'!#REF!</definedName>
    <definedName name="tsc.dlrs.Base">'Total Amount'!$F$44</definedName>
    <definedName name="tsc.dlrs.Op1">'Total Amount'!$I$44</definedName>
    <definedName name="tsc.dlrs.Op2">'Total Amount'!$L$44</definedName>
    <definedName name="tsc.dlrs.Op3">'Total Amount'!#REF!</definedName>
    <definedName name="tsc.dlrs.Op4">'Total Amount'!#REF!</definedName>
    <definedName name="tsc.dlrs.Op5">'Total Amount'!#REF!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3" i="21" l="1"/>
  <c r="N72" i="21"/>
  <c r="N71" i="21"/>
  <c r="N70" i="21"/>
  <c r="N69" i="21"/>
  <c r="N68" i="21"/>
  <c r="N66" i="21"/>
  <c r="N65" i="21"/>
  <c r="N64" i="21"/>
  <c r="N63" i="21"/>
  <c r="N59" i="21"/>
  <c r="N60" i="21"/>
  <c r="N61" i="21"/>
  <c r="N58" i="21"/>
  <c r="N56" i="21"/>
  <c r="N53" i="21"/>
  <c r="N54" i="21"/>
  <c r="N55" i="21"/>
  <c r="N52" i="21"/>
  <c r="N50" i="21"/>
  <c r="N49" i="21"/>
  <c r="N47" i="21"/>
  <c r="N48" i="21"/>
  <c r="N46" i="21"/>
  <c r="N44" i="21"/>
  <c r="N41" i="21"/>
  <c r="N42" i="21"/>
  <c r="N43" i="21"/>
  <c r="N40" i="21"/>
  <c r="AK9" i="33"/>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L13" i="47"/>
  <c r="J13" i="47"/>
  <c r="Q13" i="47" s="1"/>
  <c r="I13" i="47"/>
  <c r="P13" i="47" s="1"/>
  <c r="R13" i="47" s="1"/>
  <c r="H13" i="47"/>
  <c r="U13" i="47" s="1"/>
  <c r="Y12" i="47"/>
  <c r="R12" i="47"/>
  <c r="L12" i="47"/>
  <c r="J12" i="47"/>
  <c r="Q12" i="47" s="1"/>
  <c r="I12" i="47"/>
  <c r="P12" i="47" s="1"/>
  <c r="H12" i="47"/>
  <c r="U12" i="47" s="1"/>
  <c r="Y11" i="47"/>
  <c r="L11" i="47"/>
  <c r="J11" i="47"/>
  <c r="Q11" i="47" s="1"/>
  <c r="I11" i="47"/>
  <c r="P11" i="47" s="1"/>
  <c r="R11" i="47" s="1"/>
  <c r="H11" i="47"/>
  <c r="U11" i="47" s="1"/>
  <c r="Y10" i="47"/>
  <c r="L10" i="47"/>
  <c r="J10" i="47"/>
  <c r="Q10" i="47" s="1"/>
  <c r="I10" i="47"/>
  <c r="P10" i="47" s="1"/>
  <c r="R10" i="47" s="1"/>
  <c r="H10" i="47"/>
  <c r="N10" i="47" s="1"/>
  <c r="Y8" i="47"/>
  <c r="L8" i="47"/>
  <c r="J8" i="47"/>
  <c r="Q8" i="47" s="1"/>
  <c r="I8" i="47"/>
  <c r="P8" i="47" s="1"/>
  <c r="R8" i="47" s="1"/>
  <c r="H8" i="47"/>
  <c r="N8" i="47" s="1"/>
  <c r="Y7" i="47"/>
  <c r="L7" i="47"/>
  <c r="I7" i="47"/>
  <c r="P7" i="47" s="1"/>
  <c r="H7" i="47"/>
  <c r="N7" i="47" s="1"/>
  <c r="Y6" i="47"/>
  <c r="L6" i="47"/>
  <c r="I6" i="47"/>
  <c r="P6" i="47" s="1"/>
  <c r="H6" i="47"/>
  <c r="N6" i="47" s="1"/>
  <c r="Y5" i="47"/>
  <c r="L5" i="47"/>
  <c r="I5" i="47"/>
  <c r="P5" i="47" s="1"/>
  <c r="H5" i="47"/>
  <c r="N5" i="47" s="1"/>
  <c r="U7" i="47" l="1"/>
  <c r="U10" i="47"/>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AB6" i="47" s="1"/>
  <c r="AC6" i="47" s="1"/>
  <c r="D1" i="43"/>
  <c r="D1" i="42"/>
  <c r="AC14" i="47" l="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1" i="44" s="1"/>
  <c r="N10" i="44"/>
  <c r="N16" i="44"/>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N19" i="44" l="1"/>
  <c r="F19" i="42"/>
  <c r="F19" i="43"/>
  <c r="D50" i="45"/>
  <c r="D73" i="45"/>
  <c r="D74" i="45"/>
  <c r="H1" i="37" l="1"/>
  <c r="G1" i="37"/>
  <c r="F1" i="37"/>
  <c r="E1" i="37"/>
  <c r="D1" i="37"/>
  <c r="C1" i="37"/>
  <c r="C10" i="35" l="1"/>
  <c r="D10" i="35" s="1"/>
  <c r="E10" i="35" s="1"/>
  <c r="F10" i="35" s="1"/>
  <c r="G10" i="35" s="1"/>
  <c r="C11" i="35" l="1"/>
  <c r="D11" i="35" s="1"/>
  <c r="E11" i="35" s="1"/>
  <c r="F11" i="35" s="1"/>
  <c r="G11" i="35" s="1"/>
  <c r="AZ47" i="26" l="1"/>
  <c r="AZ48" i="26"/>
  <c r="AZ49" i="26"/>
  <c r="AZ47" i="22"/>
  <c r="AZ48" i="22"/>
  <c r="AZ49" i="22"/>
  <c r="AZ46" i="26"/>
  <c r="AZ50" i="26" s="1"/>
  <c r="AZ46" i="22"/>
  <c r="AZ47" i="1"/>
  <c r="AZ48" i="1"/>
  <c r="AZ49" i="1"/>
  <c r="AZ46" i="1"/>
  <c r="AZ50" i="1" s="1"/>
  <c r="AZ50" i="22" l="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Y59" i="38"/>
  <c r="AQ59" i="38"/>
  <c r="AI59" i="38"/>
  <c r="AA59" i="38"/>
  <c r="S59" i="38"/>
  <c r="K59" i="38"/>
  <c r="B59" i="38"/>
  <c r="AY58" i="38"/>
  <c r="AY60" i="38" s="1"/>
  <c r="AQ58" i="38"/>
  <c r="AQ60" i="38" s="1"/>
  <c r="AI58" i="38"/>
  <c r="AI60" i="38" s="1"/>
  <c r="AA58" i="38"/>
  <c r="AA60" i="38" s="1"/>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I70" i="23"/>
  <c r="AA70" i="23"/>
  <c r="AY69" i="23"/>
  <c r="AQ69" i="23"/>
  <c r="AI69" i="23"/>
  <c r="AA69" i="23"/>
  <c r="S69" i="23"/>
  <c r="K69" i="23"/>
  <c r="B69" i="23"/>
  <c r="AY68" i="23"/>
  <c r="AQ68" i="23"/>
  <c r="AI68" i="23"/>
  <c r="AA68" i="23"/>
  <c r="S68" i="23"/>
  <c r="K68" i="23"/>
  <c r="K70" i="23" s="1"/>
  <c r="B68" i="23"/>
  <c r="AY64" i="23"/>
  <c r="AQ64" i="23"/>
  <c r="AI64" i="23"/>
  <c r="AA64" i="23"/>
  <c r="S64" i="23"/>
  <c r="K64" i="23"/>
  <c r="BA64" i="23" s="1"/>
  <c r="B64" i="23"/>
  <c r="AY59" i="23"/>
  <c r="AQ59" i="23"/>
  <c r="AI59" i="23"/>
  <c r="AA59" i="23"/>
  <c r="S59" i="23"/>
  <c r="K59" i="23"/>
  <c r="B59" i="23"/>
  <c r="AY58" i="23"/>
  <c r="AQ58" i="23"/>
  <c r="AI58" i="23"/>
  <c r="AA58" i="23"/>
  <c r="S58" i="23"/>
  <c r="S60" i="23" s="1"/>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N26" i="23"/>
  <c r="M26" i="23"/>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AY60" i="23" l="1"/>
  <c r="AI50" i="23"/>
  <c r="AA60" i="23"/>
  <c r="S70" i="23"/>
  <c r="AA50" i="38"/>
  <c r="AN14" i="38"/>
  <c r="BA47" i="23"/>
  <c r="H25" i="38"/>
  <c r="K50" i="38"/>
  <c r="BA64" i="38"/>
  <c r="BA49" i="23"/>
  <c r="AQ60" i="23"/>
  <c r="K50" i="23"/>
  <c r="BA50" i="23" s="1"/>
  <c r="AY70" i="23"/>
  <c r="AQ70" i="23"/>
  <c r="BA70" i="23" s="1"/>
  <c r="S50" i="23"/>
  <c r="AA50" i="23"/>
  <c r="AI50" i="38"/>
  <c r="BA48" i="23"/>
  <c r="BA69" i="23"/>
  <c r="AQ50" i="38"/>
  <c r="AQ50" i="23"/>
  <c r="AY50" i="23"/>
  <c r="BA44" i="23"/>
  <c r="BA47" i="38"/>
  <c r="K70" i="38"/>
  <c r="BA58" i="23"/>
  <c r="AZ32" i="38"/>
  <c r="S60" i="38"/>
  <c r="S70" i="38"/>
  <c r="BA70" i="38" s="1"/>
  <c r="H23" i="23"/>
  <c r="J23" i="23" s="1"/>
  <c r="K23" i="23" s="1"/>
  <c r="AI14" i="38"/>
  <c r="X27" i="38"/>
  <c r="AQ31" i="38"/>
  <c r="H22" i="23"/>
  <c r="J22" i="23" s="1"/>
  <c r="K22" i="23" s="1"/>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P18" i="23" s="1"/>
  <c r="AI19" i="23"/>
  <c r="AQ20" i="23"/>
  <c r="P21" i="23"/>
  <c r="R21" i="23" s="1"/>
  <c r="AN23" i="23"/>
  <c r="AP23" i="23" s="1"/>
  <c r="AA26" i="23"/>
  <c r="S31" i="23"/>
  <c r="AA9" i="23"/>
  <c r="AF29" i="23"/>
  <c r="AH29" i="23" s="1"/>
  <c r="AL10" i="38"/>
  <c r="AN10" i="38" s="1"/>
  <c r="AP10" i="38" s="1"/>
  <c r="V14" i="38"/>
  <c r="X14" i="38" s="1"/>
  <c r="Z14" i="38" s="1"/>
  <c r="AT24" i="38"/>
  <c r="AV24" i="38" s="1"/>
  <c r="AX24" i="38" s="1"/>
  <c r="AY28" i="38"/>
  <c r="S9" i="23"/>
  <c r="AI10" i="23"/>
  <c r="AV10" i="23"/>
  <c r="S11" i="23"/>
  <c r="V11" i="23"/>
  <c r="AF15" i="23"/>
  <c r="AH15" i="23" s="1"/>
  <c r="AA16" i="23"/>
  <c r="AQ17" i="23"/>
  <c r="AF20" i="23"/>
  <c r="AQ24" i="23"/>
  <c r="P27" i="23"/>
  <c r="R27" i="23" s="1"/>
  <c r="AI28" i="23"/>
  <c r="AQ28" i="23"/>
  <c r="AL31" i="23"/>
  <c r="AN31" i="23" s="1"/>
  <c r="AP31" i="23" s="1"/>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R15" i="23" s="1"/>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R23" i="23" s="1"/>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H26" i="38" s="1"/>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J25" i="23" s="1"/>
  <c r="K25" i="23" s="1"/>
  <c r="R25" i="23"/>
  <c r="AY26" i="23"/>
  <c r="AI27" i="23"/>
  <c r="AN27" i="23"/>
  <c r="AP27" i="23" s="1"/>
  <c r="AA28" i="23"/>
  <c r="AD28" i="23"/>
  <c r="AF31" i="23"/>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X26" i="38" s="1"/>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R18" i="38"/>
  <c r="H20" i="38"/>
  <c r="AF21" i="38"/>
  <c r="AH21" i="38" s="1"/>
  <c r="H22" i="38"/>
  <c r="AV23" i="38"/>
  <c r="AX23" i="38" s="1"/>
  <c r="AF25" i="38"/>
  <c r="AH25" i="38" s="1"/>
  <c r="AP14"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BA31" i="38" s="1"/>
  <c r="AV31" i="38"/>
  <c r="AX31" i="38" s="1"/>
  <c r="BA59" i="38"/>
  <c r="AD18" i="38"/>
  <c r="H19" i="38"/>
  <c r="J19" i="38" s="1"/>
  <c r="K19" i="38" s="1"/>
  <c r="V19" i="38"/>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Y29" i="38"/>
  <c r="AT29" i="38"/>
  <c r="AQ30" i="38"/>
  <c r="AL30" i="38"/>
  <c r="BA44" i="38"/>
  <c r="S50" i="38"/>
  <c r="AY50" i="38"/>
  <c r="BA49" i="38"/>
  <c r="BA56" i="38"/>
  <c r="BA60" i="38"/>
  <c r="BA69" i="38"/>
  <c r="X26" i="38"/>
  <c r="Z26" i="38" s="1"/>
  <c r="AQ26" i="38"/>
  <c r="AL26" i="38"/>
  <c r="AA28" i="38"/>
  <c r="V28"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S8" i="23"/>
  <c r="N8" i="23"/>
  <c r="H9" i="23"/>
  <c r="J9" i="23" s="1"/>
  <c r="F32" i="23"/>
  <c r="H8" i="23"/>
  <c r="X9" i="23"/>
  <c r="Z9" i="23" s="1"/>
  <c r="AA10" i="23"/>
  <c r="V10" i="23"/>
  <c r="H11" i="23"/>
  <c r="H13" i="23"/>
  <c r="J13" i="23" s="1"/>
  <c r="AP14" i="23"/>
  <c r="AN17" i="23"/>
  <c r="AP17" i="23" s="1"/>
  <c r="X19" i="23"/>
  <c r="Z19" i="23" s="1"/>
  <c r="H21" i="23"/>
  <c r="AY14" i="23"/>
  <c r="AI16" i="23"/>
  <c r="S22" i="23"/>
  <c r="AD22" i="23"/>
  <c r="AN22" i="23"/>
  <c r="AP22" i="23" s="1"/>
  <c r="AQ19"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J15" i="23"/>
  <c r="K15" i="23" s="1"/>
  <c r="V15" i="23"/>
  <c r="BA15" i="23" s="1"/>
  <c r="AQ15" i="23"/>
  <c r="AD17" i="23"/>
  <c r="N19" i="23"/>
  <c r="AN19" i="23"/>
  <c r="AP19" i="23" s="1"/>
  <c r="AT19" i="23"/>
  <c r="AA21" i="23"/>
  <c r="AL21" i="23"/>
  <c r="V23" i="23"/>
  <c r="AQ23" i="23"/>
  <c r="X25" i="23"/>
  <c r="Z25" i="23" s="1"/>
  <c r="AD25" i="23"/>
  <c r="BA25" i="23" s="1"/>
  <c r="AV25" i="23"/>
  <c r="AX25" i="23" s="1"/>
  <c r="H26" i="23"/>
  <c r="J26" i="23" s="1"/>
  <c r="AA27" i="23"/>
  <c r="V27" i="23"/>
  <c r="AQ29" i="23"/>
  <c r="AL29" i="23"/>
  <c r="H31" i="23"/>
  <c r="J31" i="23" s="1"/>
  <c r="BA46" i="23"/>
  <c r="BA56" i="23"/>
  <c r="K60" i="23"/>
  <c r="AF8" i="23"/>
  <c r="AH8" i="23" s="1"/>
  <c r="AL8" i="23"/>
  <c r="S10" i="23"/>
  <c r="AD10" i="23"/>
  <c r="AX10" i="23"/>
  <c r="AY10" i="23"/>
  <c r="N12" i="23"/>
  <c r="AI12" i="23"/>
  <c r="AT12" i="23"/>
  <c r="J14" i="23"/>
  <c r="K14" i="23" s="1"/>
  <c r="P14" i="23"/>
  <c r="R14" i="23" s="1"/>
  <c r="V14" i="23"/>
  <c r="AV14" i="23"/>
  <c r="AX14" i="23" s="1"/>
  <c r="AF16" i="23"/>
  <c r="AH16" i="23" s="1"/>
  <c r="AL16" i="23"/>
  <c r="R18" i="23"/>
  <c r="S18" i="23"/>
  <c r="AD18" i="23"/>
  <c r="AY18" i="23"/>
  <c r="N20" i="23"/>
  <c r="AH20" i="23"/>
  <c r="AI20" i="23"/>
  <c r="AT20" i="23"/>
  <c r="P22" i="23"/>
  <c r="R22" i="23" s="1"/>
  <c r="V22" i="23"/>
  <c r="BA22" i="23" s="1"/>
  <c r="AV22" i="23"/>
  <c r="AX22" i="23" s="1"/>
  <c r="AF24" i="23"/>
  <c r="AH24" i="23" s="1"/>
  <c r="AL24" i="23"/>
  <c r="AP25" i="23"/>
  <c r="P26" i="23"/>
  <c r="R26" i="23" s="1"/>
  <c r="X26" i="23"/>
  <c r="Z26" i="23" s="1"/>
  <c r="AI26" i="23"/>
  <c r="AD26" i="23"/>
  <c r="AQ26" i="23"/>
  <c r="AL26" i="23"/>
  <c r="AD27" i="23"/>
  <c r="AV27" i="23"/>
  <c r="AX27" i="23" s="1"/>
  <c r="AY28" i="23"/>
  <c r="AT28" i="23"/>
  <c r="J29" i="23"/>
  <c r="K29" i="23" s="1"/>
  <c r="AT29" i="23"/>
  <c r="H30" i="23"/>
  <c r="J30" i="23" s="1"/>
  <c r="AA31" i="23"/>
  <c r="V31" i="23"/>
  <c r="AH31" i="23"/>
  <c r="AI60" i="23"/>
  <c r="BA59" i="23"/>
  <c r="BA68" i="23"/>
  <c r="E6" i="21"/>
  <c r="H6" i="21"/>
  <c r="K6" i="21"/>
  <c r="BA50" i="38" l="1"/>
  <c r="BA21" i="23"/>
  <c r="AH21" i="23"/>
  <c r="R29" i="23"/>
  <c r="BA8" i="23"/>
  <c r="AH15" i="38"/>
  <c r="AH28" i="38"/>
  <c r="R9" i="38"/>
  <c r="BA31" i="23"/>
  <c r="BA19" i="38"/>
  <c r="BA28" i="38"/>
  <c r="BB16" i="38"/>
  <c r="BA9" i="38"/>
  <c r="BB29" i="23"/>
  <c r="BA23" i="38"/>
  <c r="BA30" i="23"/>
  <c r="AP31" i="38"/>
  <c r="BB28" i="23"/>
  <c r="BB25" i="23"/>
  <c r="BA16" i="23"/>
  <c r="BA10" i="23"/>
  <c r="K18" i="23"/>
  <c r="BB18" i="23" s="1"/>
  <c r="BB25" i="38"/>
  <c r="BB14" i="23"/>
  <c r="BB19" i="38"/>
  <c r="AX13" i="38"/>
  <c r="BB22" i="23"/>
  <c r="BB13" i="38"/>
  <c r="BA16" i="38"/>
  <c r="K30" i="23"/>
  <c r="BB30" i="23" s="1"/>
  <c r="V32" i="23"/>
  <c r="BB12" i="38"/>
  <c r="K21" i="38"/>
  <c r="BB21" i="38" s="1"/>
  <c r="BB23" i="23"/>
  <c r="BB15" i="23"/>
  <c r="BB29" i="38"/>
  <c r="BA12" i="23"/>
  <c r="K31" i="23"/>
  <c r="BB31" i="23" s="1"/>
  <c r="J12" i="23"/>
  <c r="K12" i="23" s="1"/>
  <c r="BB12" i="23" s="1"/>
  <c r="AF28" i="23"/>
  <c r="AH28" i="23" s="1"/>
  <c r="P24" i="38"/>
  <c r="R24" i="38" s="1"/>
  <c r="X29" i="38"/>
  <c r="Z29" i="38" s="1"/>
  <c r="AN27" i="38"/>
  <c r="AP27" i="38" s="1"/>
  <c r="K19" i="23"/>
  <c r="BB19" i="23" s="1"/>
  <c r="BA21" i="38"/>
  <c r="K15" i="38"/>
  <c r="BB15" i="38" s="1"/>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T34" i="23"/>
  <c r="AA3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AY69" i="26"/>
  <c r="AQ69" i="26"/>
  <c r="AI69" i="26"/>
  <c r="AA69" i="26"/>
  <c r="S69" i="26"/>
  <c r="K69" i="26"/>
  <c r="B69" i="26"/>
  <c r="AY68" i="26"/>
  <c r="AQ68" i="26"/>
  <c r="AI68" i="26"/>
  <c r="AA68" i="26"/>
  <c r="AA70" i="26" s="1"/>
  <c r="S68" i="26"/>
  <c r="S70" i="26" s="1"/>
  <c r="K68" i="26"/>
  <c r="B68" i="26"/>
  <c r="AY64" i="26"/>
  <c r="AQ64" i="26"/>
  <c r="AI64" i="26"/>
  <c r="AA64" i="26"/>
  <c r="S64" i="26"/>
  <c r="K64" i="26"/>
  <c r="B64" i="26"/>
  <c r="AY59" i="26"/>
  <c r="AQ59" i="26"/>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AQ60" i="26" l="1"/>
  <c r="X21" i="26"/>
  <c r="AA60" i="26"/>
  <c r="AY70" i="26"/>
  <c r="AI60" i="26"/>
  <c r="AF14" i="26"/>
  <c r="L44" i="21"/>
  <c r="BA59" i="26"/>
  <c r="L59" i="21" s="1"/>
  <c r="AF10" i="26"/>
  <c r="AH10" i="26" s="1"/>
  <c r="AA50" i="26"/>
  <c r="J36" i="23"/>
  <c r="K36" i="23" s="1"/>
  <c r="S11" i="26"/>
  <c r="S15" i="26"/>
  <c r="AI17" i="26"/>
  <c r="AQ18" i="26"/>
  <c r="AV30" i="26"/>
  <c r="AX30" i="26" s="1"/>
  <c r="AI24" i="26"/>
  <c r="AA31" i="26"/>
  <c r="AN33" i="38"/>
  <c r="AQ33" i="38" s="1"/>
  <c r="S24" i="26"/>
  <c r="X11" i="26"/>
  <c r="Z11" i="26" s="1"/>
  <c r="X15" i="26"/>
  <c r="Z15" i="26" s="1"/>
  <c r="S19" i="26"/>
  <c r="AN19" i="26"/>
  <c r="AP19" i="26" s="1"/>
  <c r="S20" i="26"/>
  <c r="AI20" i="26"/>
  <c r="AF24" i="26"/>
  <c r="AH24" i="26" s="1"/>
  <c r="AQ25" i="26"/>
  <c r="P26" i="26"/>
  <c r="R26" i="26" s="1"/>
  <c r="H29" i="26"/>
  <c r="AF33" i="23"/>
  <c r="AI33" i="23" s="1"/>
  <c r="AV12" i="26"/>
  <c r="AX12" i="26" s="1"/>
  <c r="P16" i="26"/>
  <c r="AP9" i="38"/>
  <c r="AP36" i="38" s="1"/>
  <c r="AQ36" i="38" s="1"/>
  <c r="AA10" i="26"/>
  <c r="AA14" i="26"/>
  <c r="AA22" i="26"/>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X31" i="26" s="1"/>
  <c r="Z31" i="26" s="1"/>
  <c r="AI50" i="26"/>
  <c r="BA47" i="26"/>
  <c r="L47" i="21" s="1"/>
  <c r="AI70" i="26"/>
  <c r="S8" i="26"/>
  <c r="AA9" i="26"/>
  <c r="AQ9" i="26"/>
  <c r="AV9" i="26"/>
  <c r="AX9" i="26" s="1"/>
  <c r="S10" i="26"/>
  <c r="AI10" i="26"/>
  <c r="AA11" i="26"/>
  <c r="S12" i="26"/>
  <c r="AA13" i="26"/>
  <c r="AQ13" i="26"/>
  <c r="AV13" i="26"/>
  <c r="AX13" i="26" s="1"/>
  <c r="S14" i="26"/>
  <c r="AI14" i="26"/>
  <c r="AA15" i="26"/>
  <c r="AV16" i="26"/>
  <c r="AX16" i="26" s="1"/>
  <c r="AA17" i="26"/>
  <c r="AQ19" i="26"/>
  <c r="AI25" i="26"/>
  <c r="AI29" i="26"/>
  <c r="K50" i="26"/>
  <c r="AQ50" i="26"/>
  <c r="BA56" i="26"/>
  <c r="S60" i="26"/>
  <c r="BA60" i="26" s="1"/>
  <c r="AY60" i="26"/>
  <c r="K70" i="26"/>
  <c r="AQ70" i="26"/>
  <c r="AI21" i="26"/>
  <c r="AQ21" i="26"/>
  <c r="P22" i="26"/>
  <c r="AA23" i="26"/>
  <c r="AQ24" i="26"/>
  <c r="AY24" i="26"/>
  <c r="X25" i="26"/>
  <c r="Z25" i="26" s="1"/>
  <c r="H27" i="26"/>
  <c r="X29" i="26"/>
  <c r="Z29" i="26" s="1"/>
  <c r="AQ31" i="26"/>
  <c r="L56" i="21"/>
  <c r="BA64" i="26"/>
  <c r="L64" i="21" s="1"/>
  <c r="AV22" i="26"/>
  <c r="AX22" i="26" s="1"/>
  <c r="P18" i="26"/>
  <c r="R18" i="26" s="1"/>
  <c r="V26" i="26"/>
  <c r="X26" i="26" s="1"/>
  <c r="Z26" i="26" s="1"/>
  <c r="AA26" i="26"/>
  <c r="AN10" i="26"/>
  <c r="X12" i="26"/>
  <c r="Z12" i="26" s="1"/>
  <c r="S18" i="26"/>
  <c r="AD25" i="26"/>
  <c r="AF25" i="26" s="1"/>
  <c r="AY26" i="26"/>
  <c r="AT26" i="26"/>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P23" i="26" s="1"/>
  <c r="AV23" i="26"/>
  <c r="AX23" i="26" s="1"/>
  <c r="AN24" i="26"/>
  <c r="AP24" i="26" s="1"/>
  <c r="AA27" i="26"/>
  <c r="V27" i="26"/>
  <c r="V30" i="26"/>
  <c r="X30" i="26" s="1"/>
  <c r="Z30" i="26" s="1"/>
  <c r="AA30" i="26"/>
  <c r="X8" i="26"/>
  <c r="Z8" i="26" s="1"/>
  <c r="AI8" i="26"/>
  <c r="AY8" i="26"/>
  <c r="AI9" i="26"/>
  <c r="AN9" i="26"/>
  <c r="AP9" i="26" s="1"/>
  <c r="H10" i="26"/>
  <c r="J10" i="26" s="1"/>
  <c r="AY10" i="26"/>
  <c r="AQ11" i="26"/>
  <c r="AI12" i="26"/>
  <c r="AY12" i="26"/>
  <c r="AI13" i="26"/>
  <c r="AN13" i="26"/>
  <c r="H14" i="26"/>
  <c r="J14" i="26" s="1"/>
  <c r="AY14" i="26"/>
  <c r="AQ15" i="26"/>
  <c r="AI16" i="26"/>
  <c r="AA18" i="26"/>
  <c r="P19" i="26"/>
  <c r="R19" i="26" s="1"/>
  <c r="AF20" i="26"/>
  <c r="AH20" i="26" s="1"/>
  <c r="AQ23" i="26"/>
  <c r="AI26" i="26"/>
  <c r="AD26" i="26"/>
  <c r="P30" i="26"/>
  <c r="R30" i="26" s="1"/>
  <c r="S16" i="26"/>
  <c r="X16" i="26"/>
  <c r="AY17" i="26"/>
  <c r="AY18" i="26"/>
  <c r="AA21" i="26"/>
  <c r="AF21" i="26"/>
  <c r="AH21" i="26" s="1"/>
  <c r="AI22" i="26"/>
  <c r="AY22" i="26"/>
  <c r="P23" i="26"/>
  <c r="AA25" i="26"/>
  <c r="AY27" i="26"/>
  <c r="S28" i="26"/>
  <c r="AI28" i="26"/>
  <c r="AQ29" i="26"/>
  <c r="S30" i="26"/>
  <c r="S31" i="26"/>
  <c r="AY15" i="26"/>
  <c r="AQ16" i="26"/>
  <c r="P17" i="26"/>
  <c r="R17" i="26" s="1"/>
  <c r="H20" i="26"/>
  <c r="J20" i="26" s="1"/>
  <c r="S22" i="26"/>
  <c r="X22" i="26"/>
  <c r="Z22" i="26" s="1"/>
  <c r="H24" i="26"/>
  <c r="J24" i="26" s="1"/>
  <c r="AQ27" i="26"/>
  <c r="N28" i="26"/>
  <c r="AD28" i="26"/>
  <c r="AF28" i="26" s="1"/>
  <c r="AH28" i="26" s="1"/>
  <c r="AQ28" i="26"/>
  <c r="AA29" i="26"/>
  <c r="AL29" i="26"/>
  <c r="AN29" i="26" s="1"/>
  <c r="AY30" i="26"/>
  <c r="AY31" i="26"/>
  <c r="H11" i="26"/>
  <c r="H15" i="26"/>
  <c r="F32" i="26"/>
  <c r="H8" i="26"/>
  <c r="AP10" i="26"/>
  <c r="H12" i="26"/>
  <c r="AH15" i="26"/>
  <c r="H16" i="26"/>
  <c r="Z16" i="26"/>
  <c r="AA8" i="26"/>
  <c r="S9" i="26"/>
  <c r="AY9" i="26"/>
  <c r="AQ10" i="26"/>
  <c r="AI11" i="26"/>
  <c r="R12" i="26"/>
  <c r="AA12" i="26"/>
  <c r="S13" i="26"/>
  <c r="AP13" i="26"/>
  <c r="AY13" i="26"/>
  <c r="AH14" i="26"/>
  <c r="AQ14" i="26"/>
  <c r="AI15" i="26"/>
  <c r="R16"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H21" i="26"/>
  <c r="H23" i="26"/>
  <c r="J23" i="26" s="1"/>
  <c r="S23" i="26"/>
  <c r="H25" i="26"/>
  <c r="AA28" i="26"/>
  <c r="V28" i="26"/>
  <c r="AQ17" i="26"/>
  <c r="AA19" i="26"/>
  <c r="V19" i="26"/>
  <c r="AI19" i="26"/>
  <c r="AD19" i="26"/>
  <c r="AY19" i="26"/>
  <c r="Z21" i="26"/>
  <c r="R22" i="26"/>
  <c r="R23" i="26"/>
  <c r="AI23" i="26"/>
  <c r="AD23" i="26"/>
  <c r="AY23" i="26"/>
  <c r="AV31" i="26"/>
  <c r="AX31" i="26" s="1"/>
  <c r="S29" i="26"/>
  <c r="N29" i="26"/>
  <c r="AF29" i="26"/>
  <c r="AH29" i="26" s="1"/>
  <c r="H30" i="26"/>
  <c r="BA58" i="26"/>
  <c r="L58" i="21" s="1"/>
  <c r="N20" i="26"/>
  <c r="AT20" i="26"/>
  <c r="AL21" i="26"/>
  <c r="AD22" i="26"/>
  <c r="V23" i="26"/>
  <c r="N24" i="26"/>
  <c r="AT24" i="26"/>
  <c r="AL25" i="26"/>
  <c r="AQ26" i="26"/>
  <c r="J27" i="26"/>
  <c r="K27" i="26" s="1"/>
  <c r="S27" i="26"/>
  <c r="AY29" i="26"/>
  <c r="AT29" i="26"/>
  <c r="AQ30" i="26"/>
  <c r="AL30" i="26"/>
  <c r="BA44" i="26"/>
  <c r="S50" i="26"/>
  <c r="AY50" i="26"/>
  <c r="BA49" i="26"/>
  <c r="L49" i="21" s="1"/>
  <c r="BA69" i="26"/>
  <c r="L69" i="21" s="1"/>
  <c r="S26" i="26"/>
  <c r="AN26" i="26"/>
  <c r="AP26" i="26" s="1"/>
  <c r="P27" i="26"/>
  <c r="R27" i="26" s="1"/>
  <c r="BA28" i="26"/>
  <c r="L28" i="21" s="1"/>
  <c r="H28" i="26"/>
  <c r="J28" i="26" s="1"/>
  <c r="H31" i="26"/>
  <c r="P31" i="26"/>
  <c r="R31" i="26" s="1"/>
  <c r="BA48" i="26"/>
  <c r="L48" i="21" s="1"/>
  <c r="BA46" i="26"/>
  <c r="L46" i="21" s="1"/>
  <c r="BA68" i="26"/>
  <c r="L68"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I70" i="22" s="1"/>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Y50" i="22" s="1"/>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I56" i="21" l="1"/>
  <c r="L60" i="21"/>
  <c r="BA70" i="26"/>
  <c r="L70" i="21"/>
  <c r="AP29" i="26"/>
  <c r="AN13" i="22"/>
  <c r="AQ35" i="38"/>
  <c r="AJ37" i="38" s="1"/>
  <c r="AQ37" i="38" s="1"/>
  <c r="AQ38" i="38" s="1"/>
  <c r="AQ61" i="38" s="1"/>
  <c r="AJ63" i="38" s="1"/>
  <c r="AQ63" i="38" s="1"/>
  <c r="AQ65" i="38" s="1"/>
  <c r="AQ66" i="38" s="1"/>
  <c r="S14" i="22"/>
  <c r="AI35" i="23"/>
  <c r="AB37" i="23" s="1"/>
  <c r="AI37" i="23" s="1"/>
  <c r="AI38" i="23" s="1"/>
  <c r="AI61" i="23" s="1"/>
  <c r="K60" i="22"/>
  <c r="AA70" i="22"/>
  <c r="S50" i="22"/>
  <c r="AI60" i="22"/>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BA12" i="26"/>
  <c r="L12" i="21" s="1"/>
  <c r="BA9" i="26"/>
  <c r="L9" i="21" s="1"/>
  <c r="BB18" i="26"/>
  <c r="BA33" i="38"/>
  <c r="AY8" i="22"/>
  <c r="AN12" i="22"/>
  <c r="AI14" i="22"/>
  <c r="AQ18" i="22"/>
  <c r="AY18" i="22"/>
  <c r="AY19" i="22"/>
  <c r="AF25" i="22"/>
  <c r="AH25" i="22" s="1"/>
  <c r="S21" i="22"/>
  <c r="AY21" i="22"/>
  <c r="AQ24" i="22"/>
  <c r="AV26" i="22"/>
  <c r="AX26" i="22" s="1"/>
  <c r="AF28" i="22"/>
  <c r="AH28" i="22" s="1"/>
  <c r="H29" i="22"/>
  <c r="J29" i="22" s="1"/>
  <c r="K29" i="22" s="1"/>
  <c r="P30" i="22"/>
  <c r="R30" i="22" s="1"/>
  <c r="AV30" i="22"/>
  <c r="BB27" i="26"/>
  <c r="S35" i="38"/>
  <c r="L37" i="38" s="1"/>
  <c r="S37" i="38" s="1"/>
  <c r="S38" i="38" s="1"/>
  <c r="S61" i="38" s="1"/>
  <c r="AY14" i="22"/>
  <c r="AA38" i="38"/>
  <c r="AA61" i="38" s="1"/>
  <c r="AI13" i="22"/>
  <c r="AY28" i="22"/>
  <c r="X29" i="22"/>
  <c r="Z29" i="22" s="1"/>
  <c r="AI30" i="22"/>
  <c r="AY31" i="22"/>
  <c r="BB19" i="26"/>
  <c r="BA34" i="23"/>
  <c r="AI8" i="22"/>
  <c r="AA9" i="22"/>
  <c r="AF10" i="22"/>
  <c r="AH10" i="22" s="1"/>
  <c r="P12" i="22"/>
  <c r="R12" i="22" s="1"/>
  <c r="AV12" i="22"/>
  <c r="AX12" i="22" s="1"/>
  <c r="X19" i="22"/>
  <c r="Z19" i="22" s="1"/>
  <c r="AY27" i="22"/>
  <c r="T63" i="38"/>
  <c r="AA63" i="38" s="1"/>
  <c r="AA65" i="38" s="1"/>
  <c r="AA66" i="38" s="1"/>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BB14" i="26" s="1"/>
  <c r="AN9" i="22"/>
  <c r="AP9" i="22" s="1"/>
  <c r="S10" i="22"/>
  <c r="X11" i="22"/>
  <c r="AI12" i="22"/>
  <c r="AA13" i="22"/>
  <c r="AQ13" i="22"/>
  <c r="AA15" i="22"/>
  <c r="AI16" i="22"/>
  <c r="S17" i="22"/>
  <c r="AI19" i="22"/>
  <c r="AQ19" i="22"/>
  <c r="AQ20" i="22"/>
  <c r="AV20" i="22"/>
  <c r="AX20" i="22" s="1"/>
  <c r="AQ29" i="22"/>
  <c r="AA31" i="22"/>
  <c r="AI50" i="22"/>
  <c r="BA47" i="22"/>
  <c r="I47" i="21" s="1"/>
  <c r="S60" i="22"/>
  <c r="BA60" i="22" s="1"/>
  <c r="AY60" i="22"/>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Q9" i="22"/>
  <c r="AI10" i="22"/>
  <c r="AY11" i="22"/>
  <c r="AY17" i="22"/>
  <c r="AQ21" i="22"/>
  <c r="AI23" i="22"/>
  <c r="AA24" i="22"/>
  <c r="AI26" i="22"/>
  <c r="AI28" i="22"/>
  <c r="BA22" i="26"/>
  <c r="L22" i="21" s="1"/>
  <c r="BB9" i="26"/>
  <c r="K10" i="26"/>
  <c r="BB10" i="26" s="1"/>
  <c r="P28" i="26"/>
  <c r="R28" i="26" s="1"/>
  <c r="AH25" i="26"/>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F23" i="22" s="1"/>
  <c r="AH23" i="22" s="1"/>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K20" i="26"/>
  <c r="BB20" i="26" s="1"/>
  <c r="X27" i="26"/>
  <c r="Z27" i="26"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Z11" i="22"/>
  <c r="AP13" i="22"/>
  <c r="AH14" i="22"/>
  <c r="F32"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P25" i="22"/>
  <c r="R25" i="22" s="1"/>
  <c r="S29" i="22"/>
  <c r="N29" i="22"/>
  <c r="AF29" i="22"/>
  <c r="AH29" i="22" s="1"/>
  <c r="H30" i="22"/>
  <c r="X30" i="22"/>
  <c r="Z30" i="22" s="1"/>
  <c r="AX30" i="22"/>
  <c r="BA49" i="22"/>
  <c r="I49" i="21" s="1"/>
  <c r="BA56" i="22"/>
  <c r="BA58" i="22"/>
  <c r="I58" i="21" s="1"/>
  <c r="S70" i="22"/>
  <c r="AY70" i="22"/>
  <c r="AD16" i="22"/>
  <c r="H17" i="22"/>
  <c r="H21" i="22"/>
  <c r="J21" i="22" s="1"/>
  <c r="AQ25" i="22"/>
  <c r="AL25"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V31" i="22"/>
  <c r="B69" i="21"/>
  <c r="B68" i="21"/>
  <c r="B64" i="21"/>
  <c r="B59" i="21"/>
  <c r="B58" i="21"/>
  <c r="B55" i="21"/>
  <c r="B54" i="21"/>
  <c r="B53" i="21"/>
  <c r="B52" i="21"/>
  <c r="B49" i="21"/>
  <c r="B48" i="21"/>
  <c r="B47" i="21"/>
  <c r="B46" i="21"/>
  <c r="B41" i="21"/>
  <c r="B42" i="21"/>
  <c r="B43" i="21"/>
  <c r="B40" i="21"/>
  <c r="B37" i="21"/>
  <c r="B34" i="21"/>
  <c r="I60" i="21" l="1"/>
  <c r="AH9" i="22"/>
  <c r="AP17" i="22"/>
  <c r="AX28" i="22"/>
  <c r="AY61" i="23"/>
  <c r="AR63" i="23"/>
  <c r="AY63" i="23" s="1"/>
  <c r="AY65" i="23" s="1"/>
  <c r="BA35" i="23"/>
  <c r="BA26" i="22"/>
  <c r="I26" i="21" s="1"/>
  <c r="AQ71" i="38"/>
  <c r="AJ72" i="38"/>
  <c r="AQ72" i="38" s="1"/>
  <c r="AA71" i="38"/>
  <c r="T72" i="38"/>
  <c r="AA72" i="38" s="1"/>
  <c r="L63" i="38"/>
  <c r="S63" i="38" s="1"/>
  <c r="S65" i="38" s="1"/>
  <c r="S66" i="38" s="1"/>
  <c r="AB37" i="38"/>
  <c r="AI37" i="38" s="1"/>
  <c r="AI38" i="38" s="1"/>
  <c r="AI61" i="38" s="1"/>
  <c r="AR63" i="38"/>
  <c r="AY63" i="38" s="1"/>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BA50" i="22"/>
  <c r="I70" i="21"/>
  <c r="BA24" i="22"/>
  <c r="I24" i="21" s="1"/>
  <c r="BA16" i="22"/>
  <c r="I16" i="21" s="1"/>
  <c r="BA32" i="26"/>
  <c r="BB25" i="22"/>
  <c r="J19" i="22"/>
  <c r="K19" i="22" s="1"/>
  <c r="BB19" i="22" s="1"/>
  <c r="BB29" i="22"/>
  <c r="BA28" i="22"/>
  <c r="I28" i="21" s="1"/>
  <c r="BA21" i="22"/>
  <c r="I21" i="21" s="1"/>
  <c r="BA23" i="22"/>
  <c r="I23" i="21" s="1"/>
  <c r="AP21" i="22"/>
  <c r="AX11" i="22"/>
  <c r="BB11" i="22"/>
  <c r="BB15" i="22"/>
  <c r="L32" i="21"/>
  <c r="AV33" i="26"/>
  <c r="AY33" i="26"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V16" i="22"/>
  <c r="AX16" i="22" s="1"/>
  <c r="AN29" i="22"/>
  <c r="AP29" i="22" s="1"/>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BA33" i="26"/>
  <c r="L33" i="21" s="1"/>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AR72" i="23"/>
  <c r="AY72" i="23" s="1"/>
  <c r="AY71" i="23"/>
  <c r="BA38" i="23"/>
  <c r="K61" i="23"/>
  <c r="L72" i="23"/>
  <c r="S72" i="23" s="1"/>
  <c r="S71" i="23"/>
  <c r="AY60" i="1"/>
  <c r="AX36" i="22"/>
  <c r="AY36" i="22" s="1"/>
  <c r="AN33" i="22"/>
  <c r="AQ33" i="22" s="1"/>
  <c r="AQ35" i="22" s="1"/>
  <c r="AJ37" i="22" s="1"/>
  <c r="AQ37" i="22" s="1"/>
  <c r="P33" i="22"/>
  <c r="S33" i="22" s="1"/>
  <c r="AP11" i="22"/>
  <c r="AP36" i="22" s="1"/>
  <c r="AQ36" i="22" s="1"/>
  <c r="X33" i="22"/>
  <c r="AA33" i="22" s="1"/>
  <c r="AV33" i="22"/>
  <c r="AY33" i="22" s="1"/>
  <c r="BA34" i="26"/>
  <c r="L34" i="21" s="1"/>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L35" i="21" l="1"/>
  <c r="AY35" i="22"/>
  <c r="AR37" i="22" s="1"/>
  <c r="AY37" i="22" s="1"/>
  <c r="AY38" i="22" s="1"/>
  <c r="AR63" i="22" s="1"/>
  <c r="AY63" i="22" s="1"/>
  <c r="AY65" i="22" s="1"/>
  <c r="S73" i="23"/>
  <c r="AA35" i="22"/>
  <c r="T37" i="22" s="1"/>
  <c r="AA37" i="22" s="1"/>
  <c r="AA38" i="22" s="1"/>
  <c r="AA61" i="22" s="1"/>
  <c r="AY73" i="38"/>
  <c r="AQ73" i="23"/>
  <c r="AY73" i="23"/>
  <c r="AI73" i="23"/>
  <c r="AB72" i="38"/>
  <c r="AI72" i="38" s="1"/>
  <c r="AI71" i="38"/>
  <c r="S73" i="38"/>
  <c r="D63" i="38"/>
  <c r="K63" i="38" s="1"/>
  <c r="BA61" i="38"/>
  <c r="D63" i="23"/>
  <c r="K63" i="23" s="1"/>
  <c r="BA61" i="23"/>
  <c r="AA73" i="23"/>
  <c r="S35" i="22"/>
  <c r="L37" i="22" s="1"/>
  <c r="S37" i="22" s="1"/>
  <c r="S38" i="22" s="1"/>
  <c r="S61" i="22" s="1"/>
  <c r="BA35" i="26"/>
  <c r="AR63" i="26"/>
  <c r="AY63" i="26" s="1"/>
  <c r="AY65" i="26" s="1"/>
  <c r="AY61" i="26"/>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I73" i="38" l="1"/>
  <c r="BA35" i="22"/>
  <c r="BA63" i="38"/>
  <c r="K65" i="38"/>
  <c r="BA63" i="23"/>
  <c r="K65" i="23"/>
  <c r="I35" i="21"/>
  <c r="BA37" i="22"/>
  <c r="I37" i="21" s="1"/>
  <c r="I38" i="21" s="1"/>
  <c r="AY66" i="26"/>
  <c r="AR72" i="26" s="1"/>
  <c r="AY72" i="26" s="1"/>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66" i="22" s="1"/>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Q29" i="1" s="1"/>
  <c r="AO30" i="1"/>
  <c r="AO31" i="1"/>
  <c r="AO8" i="1"/>
  <c r="AM9" i="1"/>
  <c r="AM10" i="1"/>
  <c r="AM11" i="1"/>
  <c r="AM12" i="1"/>
  <c r="AM13" i="1"/>
  <c r="AM14" i="1"/>
  <c r="AM15" i="1"/>
  <c r="AM16" i="1"/>
  <c r="AM17" i="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K26" i="1"/>
  <c r="AL26" i="1" s="1"/>
  <c r="AK27" i="1"/>
  <c r="AK28" i="1"/>
  <c r="AL28" i="1" s="1"/>
  <c r="AK29" i="1"/>
  <c r="AL29" i="1" s="1"/>
  <c r="AK30" i="1"/>
  <c r="AL30" i="1" s="1"/>
  <c r="AK31" i="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C10" i="1"/>
  <c r="AD10" i="1" s="1"/>
  <c r="AF10" i="1" s="1"/>
  <c r="AC11" i="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C26" i="1"/>
  <c r="AC27" i="1"/>
  <c r="AC28" i="1"/>
  <c r="AC29" i="1"/>
  <c r="AC30" i="1"/>
  <c r="AC31" i="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U20" i="1"/>
  <c r="V20" i="1" s="1"/>
  <c r="U21" i="1"/>
  <c r="U22" i="1"/>
  <c r="V22" i="1" s="1"/>
  <c r="U23" i="1"/>
  <c r="U24" i="1"/>
  <c r="V24" i="1" s="1"/>
  <c r="X24" i="1" s="1"/>
  <c r="U25" i="1"/>
  <c r="V25" i="1" s="1"/>
  <c r="U26" i="1"/>
  <c r="U27" i="1"/>
  <c r="U28" i="1"/>
  <c r="V28" i="1" s="1"/>
  <c r="X28" i="1" s="1"/>
  <c r="U29" i="1"/>
  <c r="V29" i="1" s="1"/>
  <c r="U30" i="1"/>
  <c r="AA30" i="1" s="1"/>
  <c r="U31" i="1"/>
  <c r="U8" i="1"/>
  <c r="V8" i="1" s="1"/>
  <c r="W6" i="1"/>
  <c r="W5" i="1"/>
  <c r="AZ8" i="1"/>
  <c r="D8" i="21" s="1"/>
  <c r="M8" i="21" s="1"/>
  <c r="AZ9" i="1"/>
  <c r="D9" i="21" s="1"/>
  <c r="M9" i="21" s="1"/>
  <c r="AZ10" i="1"/>
  <c r="D10" i="21" s="1"/>
  <c r="M10" i="21" s="1"/>
  <c r="AZ11" i="1"/>
  <c r="D11" i="21" s="1"/>
  <c r="M11" i="21" s="1"/>
  <c r="AZ12" i="1"/>
  <c r="D12" i="21" s="1"/>
  <c r="M12" i="21" s="1"/>
  <c r="AZ13" i="1"/>
  <c r="D13" i="21" s="1"/>
  <c r="M13" i="21" s="1"/>
  <c r="AA19" i="1" l="1"/>
  <c r="AI25" i="1"/>
  <c r="AQ25" i="1"/>
  <c r="AQ17" i="1"/>
  <c r="AI31" i="1"/>
  <c r="AI11" i="1"/>
  <c r="AQ31" i="1"/>
  <c r="AA26" i="1"/>
  <c r="AI30" i="1"/>
  <c r="AA23" i="1"/>
  <c r="AI29" i="1"/>
  <c r="AN28" i="1"/>
  <c r="AP28" i="1" s="1"/>
  <c r="AI9" i="1"/>
  <c r="AI28" i="1"/>
  <c r="AA21" i="1"/>
  <c r="AI27" i="1"/>
  <c r="X20" i="1"/>
  <c r="Z20" i="1" s="1"/>
  <c r="AI26" i="1"/>
  <c r="AN26" i="1"/>
  <c r="AP26" i="1" s="1"/>
  <c r="AF22" i="1"/>
  <c r="AI17" i="1"/>
  <c r="AQ21" i="1"/>
  <c r="AN30" i="1"/>
  <c r="AL21" i="1"/>
  <c r="AY71" i="26"/>
  <c r="BA65" i="38"/>
  <c r="K66" i="38"/>
  <c r="BA65" i="23"/>
  <c r="K66" i="23"/>
  <c r="I61" i="21"/>
  <c r="L61" i="21"/>
  <c r="AQ71" i="26"/>
  <c r="AJ72" i="26"/>
  <c r="AQ72" i="26" s="1"/>
  <c r="AB72" i="26"/>
  <c r="AI72" i="26" s="1"/>
  <c r="AI71" i="26"/>
  <c r="L72" i="26"/>
  <c r="S72" i="26" s="1"/>
  <c r="S71" i="26"/>
  <c r="D63" i="26"/>
  <c r="K63" i="26" s="1"/>
  <c r="BA61" i="26"/>
  <c r="AA71" i="26"/>
  <c r="T72" i="26"/>
  <c r="AA72" i="26" s="1"/>
  <c r="AY73" i="26"/>
  <c r="L72" i="22"/>
  <c r="S72" i="22" s="1"/>
  <c r="S71" i="22"/>
  <c r="AB72" i="22"/>
  <c r="AI72" i="22" s="1"/>
  <c r="AI71" i="22"/>
  <c r="AQ71" i="22"/>
  <c r="AJ72" i="22"/>
  <c r="AQ72" i="22" s="1"/>
  <c r="AA71" i="22"/>
  <c r="T72" i="22"/>
  <c r="AA72" i="22" s="1"/>
  <c r="BA38" i="22"/>
  <c r="K61" i="22"/>
  <c r="AR72" i="22"/>
  <c r="AY72" i="22" s="1"/>
  <c r="AY71" i="22"/>
  <c r="S60" i="1"/>
  <c r="AI50" i="1"/>
  <c r="AI60" i="1"/>
  <c r="AQ60" i="1"/>
  <c r="AA50" i="1"/>
  <c r="K50" i="1"/>
  <c r="K60" i="1"/>
  <c r="AQ50" i="1"/>
  <c r="AL25" i="1"/>
  <c r="AN25" i="1" s="1"/>
  <c r="AP25" i="1" s="1"/>
  <c r="AF14" i="1"/>
  <c r="AH14" i="1" s="1"/>
  <c r="AL24" i="1"/>
  <c r="AN24" i="1" s="1"/>
  <c r="AP24" i="1" s="1"/>
  <c r="AV31" i="1"/>
  <c r="AX31" i="1" s="1"/>
  <c r="AV19" i="1"/>
  <c r="AX19" i="1" s="1"/>
  <c r="AV11" i="1"/>
  <c r="AV27" i="1"/>
  <c r="AX27" i="1" s="1"/>
  <c r="AV23" i="1"/>
  <c r="AX23" i="1" s="1"/>
  <c r="AV15" i="1"/>
  <c r="AX15" i="1" s="1"/>
  <c r="AT32" i="1"/>
  <c r="AI18" i="1"/>
  <c r="AQ18" i="1"/>
  <c r="AD26" i="1"/>
  <c r="AA22" i="1"/>
  <c r="AI14" i="1"/>
  <c r="AI22" i="1"/>
  <c r="AD30" i="1"/>
  <c r="AF30" i="1" s="1"/>
  <c r="AQ22" i="1"/>
  <c r="AI10" i="1"/>
  <c r="AL18" i="1"/>
  <c r="AN18" i="1" s="1"/>
  <c r="AQ27" i="1"/>
  <c r="AQ19" i="1"/>
  <c r="AQ26" i="1"/>
  <c r="AQ30" i="1"/>
  <c r="AQ20" i="1"/>
  <c r="AL8" i="1"/>
  <c r="AN8" i="1" s="1"/>
  <c r="AQ16" i="1"/>
  <c r="AQ28" i="1"/>
  <c r="AP22" i="1"/>
  <c r="AP30" i="1"/>
  <c r="AN13" i="1"/>
  <c r="AN21" i="1"/>
  <c r="AP21" i="1" s="1"/>
  <c r="AN17" i="1"/>
  <c r="AP17" i="1" s="1"/>
  <c r="AN29" i="1"/>
  <c r="AP29" i="1" s="1"/>
  <c r="AN9"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F26" i="1"/>
  <c r="AH26" i="1" s="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M14" i="21" s="1"/>
  <c r="B15" i="1"/>
  <c r="C15" i="1"/>
  <c r="E15" i="1"/>
  <c r="F15" i="1" s="1"/>
  <c r="G15" i="1"/>
  <c r="I15" i="1"/>
  <c r="M15" i="1"/>
  <c r="N15" i="1" s="1"/>
  <c r="O15" i="1"/>
  <c r="AZ15" i="1"/>
  <c r="D15" i="21" s="1"/>
  <c r="M15" i="21" s="1"/>
  <c r="B16" i="1"/>
  <c r="C16" i="1"/>
  <c r="E16" i="1"/>
  <c r="F16" i="1" s="1"/>
  <c r="G16" i="1"/>
  <c r="I16" i="1"/>
  <c r="M16" i="1"/>
  <c r="N16" i="1" s="1"/>
  <c r="O16" i="1"/>
  <c r="AZ16" i="1"/>
  <c r="D16" i="21" s="1"/>
  <c r="M16" i="21" s="1"/>
  <c r="B17" i="1"/>
  <c r="C17" i="1"/>
  <c r="E17" i="1"/>
  <c r="F17" i="1" s="1"/>
  <c r="G17" i="1"/>
  <c r="I17" i="1"/>
  <c r="M17" i="1"/>
  <c r="N17" i="1" s="1"/>
  <c r="O17" i="1"/>
  <c r="AZ17" i="1"/>
  <c r="D17" i="21" s="1"/>
  <c r="M17" i="21" s="1"/>
  <c r="B18" i="1"/>
  <c r="C18" i="1"/>
  <c r="E18" i="1"/>
  <c r="F18" i="1" s="1"/>
  <c r="G18" i="1"/>
  <c r="I18" i="1"/>
  <c r="M18" i="1"/>
  <c r="N18" i="1" s="1"/>
  <c r="O18" i="1"/>
  <c r="AZ18" i="1"/>
  <c r="D18" i="21" s="1"/>
  <c r="M18" i="21" s="1"/>
  <c r="B19" i="1"/>
  <c r="C19" i="1"/>
  <c r="E19" i="1"/>
  <c r="F19" i="1" s="1"/>
  <c r="G19" i="1"/>
  <c r="I19" i="1"/>
  <c r="M19" i="1"/>
  <c r="N19" i="1" s="1"/>
  <c r="O19" i="1"/>
  <c r="AZ19" i="1"/>
  <c r="D19" i="21" s="1"/>
  <c r="M19" i="21" s="1"/>
  <c r="B20" i="1"/>
  <c r="C20" i="1"/>
  <c r="E20" i="1"/>
  <c r="F20" i="1" s="1"/>
  <c r="G20" i="1"/>
  <c r="I20" i="1"/>
  <c r="M20" i="1"/>
  <c r="N20" i="1" s="1"/>
  <c r="O20" i="1"/>
  <c r="AZ20" i="1"/>
  <c r="D20" i="21" s="1"/>
  <c r="M20" i="21" s="1"/>
  <c r="B21" i="1"/>
  <c r="C21" i="1"/>
  <c r="E21" i="1"/>
  <c r="F21" i="1" s="1"/>
  <c r="G21" i="1"/>
  <c r="I21" i="1"/>
  <c r="M21" i="1"/>
  <c r="N21" i="1" s="1"/>
  <c r="O21" i="1"/>
  <c r="AZ21" i="1"/>
  <c r="D21" i="21" s="1"/>
  <c r="M21" i="21" s="1"/>
  <c r="B22" i="1"/>
  <c r="C22" i="1"/>
  <c r="E22" i="1"/>
  <c r="F22" i="1" s="1"/>
  <c r="G22" i="1"/>
  <c r="I22" i="1"/>
  <c r="M22" i="1"/>
  <c r="N22" i="1" s="1"/>
  <c r="O22" i="1"/>
  <c r="AZ22" i="1"/>
  <c r="D22" i="21" s="1"/>
  <c r="M22" i="21" s="1"/>
  <c r="B23" i="1"/>
  <c r="C23" i="1"/>
  <c r="E23" i="1"/>
  <c r="F23" i="1" s="1"/>
  <c r="G23" i="1"/>
  <c r="I23" i="1"/>
  <c r="M23" i="1"/>
  <c r="N23" i="1" s="1"/>
  <c r="O23" i="1"/>
  <c r="AZ23" i="1"/>
  <c r="D23" i="21" s="1"/>
  <c r="M23" i="21" s="1"/>
  <c r="B24" i="1"/>
  <c r="C24" i="1"/>
  <c r="E24" i="1"/>
  <c r="F24" i="1" s="1"/>
  <c r="G24" i="1"/>
  <c r="I24" i="1"/>
  <c r="M24" i="1"/>
  <c r="N24" i="1" s="1"/>
  <c r="O24" i="1"/>
  <c r="AZ24" i="1"/>
  <c r="D24" i="21" s="1"/>
  <c r="M24" i="21" s="1"/>
  <c r="B25" i="1"/>
  <c r="C25" i="1"/>
  <c r="E25" i="1"/>
  <c r="F25" i="1" s="1"/>
  <c r="G25" i="1"/>
  <c r="I25" i="1"/>
  <c r="M25" i="1"/>
  <c r="N25" i="1" s="1"/>
  <c r="O25" i="1"/>
  <c r="AZ25" i="1"/>
  <c r="D25" i="21" s="1"/>
  <c r="M25" i="21" s="1"/>
  <c r="B26" i="1"/>
  <c r="C26" i="1"/>
  <c r="E26" i="1"/>
  <c r="F26" i="1" s="1"/>
  <c r="G26" i="1"/>
  <c r="I26" i="1"/>
  <c r="M26" i="1"/>
  <c r="N26" i="1" s="1"/>
  <c r="O26" i="1"/>
  <c r="AZ26" i="1"/>
  <c r="D26" i="21" s="1"/>
  <c r="M26" i="21" s="1"/>
  <c r="B27" i="1"/>
  <c r="C27" i="1"/>
  <c r="E27" i="1"/>
  <c r="F27" i="1" s="1"/>
  <c r="G27" i="1"/>
  <c r="I27" i="1"/>
  <c r="M27" i="1"/>
  <c r="N27" i="1" s="1"/>
  <c r="O27" i="1"/>
  <c r="AZ27" i="1"/>
  <c r="D27" i="21" s="1"/>
  <c r="M27" i="21" s="1"/>
  <c r="B28" i="1"/>
  <c r="C28" i="1"/>
  <c r="E28" i="1"/>
  <c r="F28" i="1" s="1"/>
  <c r="G28" i="1"/>
  <c r="I28" i="1"/>
  <c r="M28" i="1"/>
  <c r="N28" i="1" s="1"/>
  <c r="O28" i="1"/>
  <c r="AZ28" i="1"/>
  <c r="D28" i="21" s="1"/>
  <c r="M28" i="21" s="1"/>
  <c r="B29" i="1"/>
  <c r="C29" i="1"/>
  <c r="E29" i="1"/>
  <c r="F29" i="1" s="1"/>
  <c r="G29" i="1"/>
  <c r="I29" i="1"/>
  <c r="M29" i="1"/>
  <c r="N29" i="1" s="1"/>
  <c r="O29" i="1"/>
  <c r="AZ29" i="1"/>
  <c r="D29" i="21" s="1"/>
  <c r="M29" i="21" s="1"/>
  <c r="B30" i="1"/>
  <c r="C30" i="1"/>
  <c r="E30" i="1"/>
  <c r="F30" i="1" s="1"/>
  <c r="G30" i="1"/>
  <c r="I30" i="1"/>
  <c r="M30" i="1"/>
  <c r="N30" i="1" s="1"/>
  <c r="O30" i="1"/>
  <c r="AZ30" i="1"/>
  <c r="D30" i="21" s="1"/>
  <c r="M30" i="21" s="1"/>
  <c r="B31" i="1"/>
  <c r="C31" i="1"/>
  <c r="E31" i="1"/>
  <c r="F31" i="1" s="1"/>
  <c r="G31" i="1"/>
  <c r="I31" i="1"/>
  <c r="M31" i="1"/>
  <c r="N31" i="1" s="1"/>
  <c r="O31" i="1"/>
  <c r="AZ31" i="1"/>
  <c r="D31" i="21" s="1"/>
  <c r="M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S73" i="22" l="1"/>
  <c r="AA73" i="26"/>
  <c r="K71" i="38"/>
  <c r="BA66" i="38"/>
  <c r="D72" i="38"/>
  <c r="K72" i="38" s="1"/>
  <c r="BA72" i="38" s="1"/>
  <c r="K71" i="23"/>
  <c r="BA66" i="23"/>
  <c r="D72" i="23"/>
  <c r="K72" i="23" s="1"/>
  <c r="BA72" i="23" s="1"/>
  <c r="BA24" i="1"/>
  <c r="F24" i="21" s="1"/>
  <c r="N24" i="21" s="1"/>
  <c r="BA20" i="1"/>
  <c r="F20" i="21" s="1"/>
  <c r="N20" i="21" s="1"/>
  <c r="BA16" i="1"/>
  <c r="F16" i="21" s="1"/>
  <c r="N16" i="21" s="1"/>
  <c r="AA73" i="22"/>
  <c r="S73" i="26"/>
  <c r="BA63" i="26"/>
  <c r="L63" i="21" s="1"/>
  <c r="L65" i="21" s="1"/>
  <c r="L66" i="21" s="1"/>
  <c r="K65" i="26"/>
  <c r="AI73" i="26"/>
  <c r="AQ73" i="26"/>
  <c r="AY73" i="22"/>
  <c r="AI73" i="22"/>
  <c r="D63" i="22"/>
  <c r="K63" i="22" s="1"/>
  <c r="BA61" i="22"/>
  <c r="AQ73" i="22"/>
  <c r="AR34" i="1"/>
  <c r="AY34" i="1" s="1"/>
  <c r="BA28" i="1"/>
  <c r="F28" i="21" s="1"/>
  <c r="N28" i="21" s="1"/>
  <c r="BA30" i="1"/>
  <c r="F30" i="21" s="1"/>
  <c r="N30" i="21" s="1"/>
  <c r="BA26" i="1"/>
  <c r="F26" i="21" s="1"/>
  <c r="N26" i="21" s="1"/>
  <c r="BA22" i="1"/>
  <c r="F22" i="21" s="1"/>
  <c r="N22" i="21" s="1"/>
  <c r="BA18" i="1"/>
  <c r="F18" i="21" s="1"/>
  <c r="N18" i="21" s="1"/>
  <c r="BA14" i="1"/>
  <c r="F14" i="21" s="1"/>
  <c r="N14" i="21" s="1"/>
  <c r="BA13" i="1"/>
  <c r="F13" i="21" s="1"/>
  <c r="N13" i="21" s="1"/>
  <c r="BA12" i="1"/>
  <c r="F12" i="21" s="1"/>
  <c r="N12" i="21" s="1"/>
  <c r="BA11" i="1"/>
  <c r="F11" i="21" s="1"/>
  <c r="N11" i="21" s="1"/>
  <c r="BA10" i="1"/>
  <c r="F10" i="21" s="1"/>
  <c r="N10" i="21" s="1"/>
  <c r="BA9" i="1"/>
  <c r="F9" i="21" s="1"/>
  <c r="N9" i="21" s="1"/>
  <c r="BA29" i="1"/>
  <c r="F29" i="21" s="1"/>
  <c r="N29" i="21" s="1"/>
  <c r="BA25" i="1"/>
  <c r="F25" i="21" s="1"/>
  <c r="N25" i="21" s="1"/>
  <c r="BA21" i="1"/>
  <c r="F21" i="21" s="1"/>
  <c r="N21" i="21" s="1"/>
  <c r="BA17" i="1"/>
  <c r="F17" i="21" s="1"/>
  <c r="N17" i="21" s="1"/>
  <c r="BA31" i="1"/>
  <c r="F31" i="21" s="1"/>
  <c r="N31" i="21" s="1"/>
  <c r="BA27" i="1"/>
  <c r="F27" i="21" s="1"/>
  <c r="N27" i="21" s="1"/>
  <c r="BA23" i="1"/>
  <c r="F23" i="21" s="1"/>
  <c r="N23" i="21" s="1"/>
  <c r="BA19" i="1"/>
  <c r="F19" i="21" s="1"/>
  <c r="N19" i="21" s="1"/>
  <c r="BA15" i="1"/>
  <c r="F15" i="21" s="1"/>
  <c r="N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5" i="26"/>
  <c r="K66" i="26"/>
  <c r="K65" i="22"/>
  <c r="BA63" i="22"/>
  <c r="I63" i="21" s="1"/>
  <c r="I65" i="21" s="1"/>
  <c r="I66" i="21" s="1"/>
  <c r="AB34" i="1"/>
  <c r="AI34" i="1" s="1"/>
  <c r="T34" i="1"/>
  <c r="AA34" i="1" s="1"/>
  <c r="AJ34" i="1"/>
  <c r="AQ34" i="1" s="1"/>
  <c r="AY35" i="1"/>
  <c r="AR37" i="1" s="1"/>
  <c r="AY37" i="1" s="1"/>
  <c r="AN33" i="1"/>
  <c r="AQ33" i="1" s="1"/>
  <c r="AF33" i="1"/>
  <c r="AI33"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I35" i="1" l="1"/>
  <c r="AB37" i="1" s="1"/>
  <c r="AI37" i="1" s="1"/>
  <c r="AA35" i="1"/>
  <c r="T37" i="1" s="1"/>
  <c r="AA37" i="1" s="1"/>
  <c r="AA38" i="1" s="1"/>
  <c r="AA61" i="1" s="1"/>
  <c r="T63" i="1" s="1"/>
  <c r="K71" i="26"/>
  <c r="BA66" i="26"/>
  <c r="D72" i="26"/>
  <c r="K72" i="26" s="1"/>
  <c r="BA72" i="26" s="1"/>
  <c r="L72" i="21" s="1"/>
  <c r="BA65" i="22"/>
  <c r="K66" i="22"/>
  <c r="AI38" i="1"/>
  <c r="AI61" i="1" s="1"/>
  <c r="AB63" i="1" s="1"/>
  <c r="AQ35" i="1"/>
  <c r="AJ37" i="1" s="1"/>
  <c r="AQ37" i="1" s="1"/>
  <c r="M8" i="1"/>
  <c r="E8" i="1"/>
  <c r="C8" i="1"/>
  <c r="B8" i="1"/>
  <c r="C8" i="21"/>
  <c r="B8" i="21"/>
  <c r="A15" i="34"/>
  <c r="B74" i="1" l="1"/>
  <c r="B63" i="1"/>
  <c r="BA71" i="26"/>
  <c r="L71" i="21" s="1"/>
  <c r="L73" i="21" s="1"/>
  <c r="K73" i="26"/>
  <c r="BA73" i="26" s="1"/>
  <c r="BA66" i="22"/>
  <c r="K71" i="22"/>
  <c r="D72" i="22"/>
  <c r="K72" i="22" s="1"/>
  <c r="BA72" i="22" s="1"/>
  <c r="I72" i="21" s="1"/>
  <c r="AA63" i="1"/>
  <c r="AA65" i="1" s="1"/>
  <c r="AA66" i="1" s="1"/>
  <c r="AI63" i="1"/>
  <c r="AI65" i="1" s="1"/>
  <c r="AI66" i="1" s="1"/>
  <c r="S8" i="1"/>
  <c r="N8" i="1"/>
  <c r="F8" i="1"/>
  <c r="B63" i="38" l="1"/>
  <c r="B63" i="23"/>
  <c r="B63" i="21"/>
  <c r="B63" i="22"/>
  <c r="B63" i="26"/>
  <c r="BA71" i="22"/>
  <c r="I71" i="21" s="1"/>
  <c r="I73" i="21" s="1"/>
  <c r="K73" i="22"/>
  <c r="BA73" i="22" s="1"/>
  <c r="BA8" i="1"/>
  <c r="F8" i="21" s="1"/>
  <c r="N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N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BA36" i="1"/>
  <c r="F36" i="21" s="1"/>
  <c r="N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BA64" i="1" l="1"/>
  <c r="F64" i="21" s="1"/>
  <c r="I9" i="14"/>
  <c r="BA47" i="1"/>
  <c r="F47" i="21" s="1"/>
  <c r="E13" i="16"/>
  <c r="E11" i="12"/>
  <c r="BA69" i="1"/>
  <c r="F69" i="21" s="1"/>
  <c r="BA59" i="1"/>
  <c r="F59" i="21" s="1"/>
  <c r="H13" i="17"/>
  <c r="BA52" i="1"/>
  <c r="BA56" i="1"/>
  <c r="BA46" i="1"/>
  <c r="F46" i="21" s="1"/>
  <c r="K35" i="1"/>
  <c r="BA58" i="1"/>
  <c r="F58" i="21" s="1"/>
  <c r="BA49" i="1"/>
  <c r="F49" i="21" s="1"/>
  <c r="BA48" i="1"/>
  <c r="F48" i="21" s="1"/>
  <c r="AZ32" i="1"/>
  <c r="G32" i="21"/>
  <c r="BA68" i="1"/>
  <c r="F68" i="21" s="1"/>
  <c r="BA34" i="1"/>
  <c r="F34" i="21" s="1"/>
  <c r="F44" i="21"/>
  <c r="D10" i="37"/>
  <c r="H10" i="37"/>
  <c r="H6" i="37"/>
  <c r="E16" i="37"/>
  <c r="E6" i="37"/>
  <c r="F10" i="37"/>
  <c r="I10" i="37"/>
  <c r="E13" i="37"/>
  <c r="G10" i="37"/>
  <c r="H16" i="37"/>
  <c r="G6" i="37"/>
  <c r="I12" i="37"/>
  <c r="E12" i="37"/>
  <c r="E10" i="37"/>
  <c r="G12" i="37"/>
  <c r="F12" i="37"/>
  <c r="F6" i="37"/>
  <c r="H12" i="37"/>
  <c r="F52" i="21" l="1"/>
  <c r="F56" i="21" s="1"/>
  <c r="D37" i="1"/>
  <c r="K37" i="1" s="1"/>
  <c r="BA60" i="1"/>
  <c r="D32" i="21"/>
  <c r="J10" i="37"/>
  <c r="F60" i="21"/>
  <c r="BA50" i="1"/>
  <c r="F50" i="21"/>
  <c r="D29" i="18"/>
  <c r="F70" i="21"/>
  <c r="BA70" i="1"/>
  <c r="S35" i="1"/>
  <c r="BA35" i="1" s="1"/>
  <c r="G11" i="37"/>
  <c r="E11" i="37"/>
  <c r="G13" i="37"/>
  <c r="I11" i="37"/>
  <c r="F11" i="37"/>
  <c r="D11" i="37"/>
  <c r="I13" i="37"/>
  <c r="H11" i="37"/>
  <c r="G16" i="37"/>
  <c r="D6" i="37"/>
  <c r="F13" i="37"/>
  <c r="F16" i="37"/>
  <c r="I16" i="37"/>
  <c r="D13" i="37"/>
  <c r="D12" i="37"/>
  <c r="H13" i="37"/>
  <c r="D16" i="37"/>
  <c r="J12" i="37" l="1"/>
  <c r="D31" i="18"/>
  <c r="N34" i="21"/>
  <c r="M32" i="21"/>
  <c r="L37" i="1"/>
  <c r="S37" i="1" s="1"/>
  <c r="J16" i="37"/>
  <c r="J13" i="37"/>
  <c r="J11" i="37"/>
  <c r="D32" i="18"/>
  <c r="D36" i="18"/>
  <c r="D30" i="18"/>
  <c r="K38" i="1"/>
  <c r="I6" i="37"/>
  <c r="F9" i="37"/>
  <c r="BA37" i="1" l="1"/>
  <c r="J6" i="37"/>
  <c r="F32" i="21"/>
  <c r="N32" i="21" s="1"/>
  <c r="S38" i="1"/>
  <c r="S61" i="1" s="1"/>
  <c r="F35" i="21"/>
  <c r="N35" i="21" s="1"/>
  <c r="F7" i="37"/>
  <c r="D7" i="37"/>
  <c r="G7" i="37"/>
  <c r="I8" i="37"/>
  <c r="H7" i="37"/>
  <c r="E9" i="37"/>
  <c r="E8" i="37"/>
  <c r="G8" i="37"/>
  <c r="H8" i="37"/>
  <c r="E7" i="37"/>
  <c r="D8" i="37"/>
  <c r="F8" i="37"/>
  <c r="G9" i="37"/>
  <c r="I7" i="37"/>
  <c r="F37" i="21" l="1"/>
  <c r="N37" i="21" s="1"/>
  <c r="L63" i="1"/>
  <c r="S63" i="1" s="1"/>
  <c r="J7" i="37"/>
  <c r="D26" i="18"/>
  <c r="J8" i="37"/>
  <c r="BA38" i="1"/>
  <c r="AR63" i="1"/>
  <c r="AY63" i="1" s="1"/>
  <c r="D27" i="18"/>
  <c r="E17" i="37"/>
  <c r="G14" i="37"/>
  <c r="F15" i="37"/>
  <c r="I9" i="37"/>
  <c r="F14" i="37"/>
  <c r="H9" i="37"/>
  <c r="E14" i="37"/>
  <c r="F38" i="21" l="1"/>
  <c r="N38" i="21" s="1"/>
  <c r="S65" i="1"/>
  <c r="S66" i="1" s="1"/>
  <c r="S71" i="1" s="1"/>
  <c r="AY65" i="1"/>
  <c r="E15" i="37"/>
  <c r="I14" i="37"/>
  <c r="G15" i="37"/>
  <c r="H14" i="37"/>
  <c r="D9" i="37"/>
  <c r="E19" i="37" l="1"/>
  <c r="AY66" i="1"/>
  <c r="AY71" i="1" s="1"/>
  <c r="J9" i="37"/>
  <c r="F61" i="21"/>
  <c r="D28" i="18"/>
  <c r="L72" i="1"/>
  <c r="S72" i="1" s="1"/>
  <c r="D14" i="37"/>
  <c r="F17" i="37"/>
  <c r="I15" i="37"/>
  <c r="H15" i="37"/>
  <c r="F19" i="37" l="1"/>
  <c r="AR72" i="1"/>
  <c r="AY72" i="1" s="1"/>
  <c r="AY73" i="1" s="1"/>
  <c r="J14" i="37"/>
  <c r="D33" i="18"/>
  <c r="S73" i="1"/>
  <c r="G18" i="37"/>
  <c r="E18" i="37"/>
  <c r="I17" i="37"/>
  <c r="H17" i="37"/>
  <c r="I18" i="37"/>
  <c r="G17" i="37"/>
  <c r="F18" i="37"/>
  <c r="H19" i="37" l="1"/>
  <c r="I19" i="37"/>
  <c r="G19" i="37"/>
  <c r="BA44" i="1"/>
  <c r="K61" i="1"/>
  <c r="H18" i="37"/>
  <c r="BA61" i="1" l="1"/>
  <c r="D63" i="1"/>
  <c r="K63" i="1" s="1"/>
  <c r="K65" i="1" s="1"/>
  <c r="BA63" i="1" l="1"/>
  <c r="F63" i="21" s="1"/>
  <c r="F65" i="21" l="1"/>
  <c r="BA65" i="1"/>
  <c r="K66" i="1"/>
  <c r="D15" i="37"/>
  <c r="J15" i="37" l="1"/>
  <c r="BA66" i="1"/>
  <c r="D72" i="1"/>
  <c r="K72" i="1" s="1"/>
  <c r="BA72" i="1" s="1"/>
  <c r="F72" i="21" s="1"/>
  <c r="K71" i="1"/>
  <c r="D34" i="18"/>
  <c r="F66" i="21"/>
  <c r="D17" i="37"/>
  <c r="D19" i="37" l="1"/>
  <c r="F21" i="37" s="1"/>
  <c r="J17" i="37"/>
  <c r="J19" i="37" s="1"/>
  <c r="F22" i="37" s="1"/>
  <c r="D35" i="18"/>
  <c r="K73" i="1"/>
  <c r="BA73" i="1" s="1"/>
  <c r="BA71" i="1"/>
  <c r="F71" i="21" s="1"/>
  <c r="D38" i="18"/>
  <c r="F23" i="37" l="1"/>
  <c r="D37" i="18"/>
  <c r="F73" i="21"/>
  <c r="D18" i="37"/>
  <c r="D39"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N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<sst xmlns="http://schemas.openxmlformats.org/spreadsheetml/2006/main" count="1907" uniqueCount="647">
  <si>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</si>
  <si>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</si>
  <si>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</si>
  <si>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</si>
  <si>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</si>
  <si>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</si>
  <si>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</si>
  <si>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</si>
  <si>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</si>
  <si>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</si>
  <si>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</si>
  <si>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</si>
  <si>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</si>
  <si>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</si>
  <si>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</si>
  <si>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</si>
  <si>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</si>
  <si>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</si>
  <si>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</si>
  <si>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</si>
  <si>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</si>
  <si>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</si>
  <si>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</si>
  <si>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</si>
  <si>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</si>
  <si>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</si>
  <si>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</si>
  <si>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</si>
  <si>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</si>
  <si>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</si>
  <si>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</si>
  <si>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</si>
  <si>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</si>
  <si>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</si>
  <si>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</si>
  <si>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</si>
  <si>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</si>
  <si>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</si>
  <si>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</si>
  <si>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</si>
  <si>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</si>
  <si>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</si>
  <si>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</si>
  <si>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</si>
  <si>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</si>
  <si>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</si>
  <si>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</si>
  <si>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</si>
  <si>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</si>
  <si>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</si>
  <si>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</si>
  <si>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</si>
  <si>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</si>
  <si>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</si>
  <si>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</si>
  <si>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</si>
  <si>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</si>
  <si>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</si>
  <si>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</si>
  <si>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</si>
  <si>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</si>
  <si>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</si>
  <si>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</si>
  <si>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</si>
  <si>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</si>
  <si>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</si>
  <si>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</si>
  <si>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</si>
  <si>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</si>
  <si>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</si>
  <si>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</si>
  <si>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</si>
  <si>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</si>
  <si>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</si>
  <si>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</si>
  <si>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</si>
  <si>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</si>
  <si>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</si>
  <si>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</si>
  <si>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</si>
  <si>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</si>
  <si>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</si>
  <si>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</si>
  <si>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</si>
  <si>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</si>
  <si>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</si>
  <si>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</si>
  <si>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</si>
  <si>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</si>
  <si>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</si>
  <si>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</si>
  <si>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</si>
  <si>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</si>
  <si>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</si>
  <si>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</si>
  <si>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</si>
  <si>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</si>
  <si>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</si>
  <si>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</si>
  <si>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</si>
  <si>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</si>
  <si>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</si>
  <si>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</si>
  <si>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</si>
  <si>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</si>
  <si>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</si>
  <si>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</si>
  <si>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</si>
  <si>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</si>
  <si>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</si>
  <si>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</si>
  <si>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</si>
  <si>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</si>
  <si>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</si>
  <si>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</si>
  <si>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</si>
  <si>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</si>
  <si>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</si>
  <si>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</si>
  <si>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</si>
  <si>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Enter the proposed cost detail for the Base and each Option period (as needed) on the tabs entitled,, "Base", "O-I". "O-II", O-III", "O-IV", and "O-V". The tab entitled, "Total Amount" will automatically calculate from the Base and Option tabs.</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</si>
  <si>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</si>
  <si>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</si>
  <si>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</si>
  <si>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</si>
  <si>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</si>
  <si>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</si>
  <si>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</si>
  <si>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</si>
  <si>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</si>
  <si>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</si>
  <si>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</si>
  <si>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</si>
  <si>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</si>
  <si>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</si>
  <si>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</si>
  <si>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</si>
  <si>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</si>
  <si>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</si>
  <si>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</si>
  <si>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</si>
  <si>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</si>
  <si>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</si>
  <si>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</si>
  <si>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</si>
  <si>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</si>
  <si>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</si>
  <si>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</si>
  <si>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</si>
  <si>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</si>
  <si>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</si>
  <si>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</si>
  <si>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</si>
  <si>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</si>
  <si>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</si>
  <si>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</si>
  <si>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</si>
  <si>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</si>
  <si>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</si>
  <si>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</si>
  <si>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</si>
  <si>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</si>
  <si>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</si>
  <si>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</si>
  <si>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</si>
  <si>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</si>
  <si>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</si>
  <si>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</si>
  <si>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</si>
  <si>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</si>
  <si>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</si>
  <si>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</si>
  <si>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</si>
  <si>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</si>
  <si>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</si>
  <si>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</si>
  <si>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</si>
  <si>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</si>
  <si>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</si>
  <si>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</si>
  <si>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</si>
  <si>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</si>
  <si>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</si>
  <si>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</si>
  <si>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</si>
  <si>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</si>
  <si>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</si>
  <si>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</si>
  <si>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</si>
  <si>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</si>
  <si>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</si>
  <si>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</si>
  <si>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</si>
  <si>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</si>
  <si>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</si>
  <si>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</si>
  <si>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</si>
  <si>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</si>
  <si>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</si>
  <si>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</si>
  <si>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</si>
  <si>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</si>
  <si>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</si>
  <si>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</si>
  <si>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</si>
  <si>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</si>
  <si>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</si>
  <si>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</si>
  <si>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</si>
  <si>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</si>
  <si>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</si>
  <si>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</si>
  <si>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</si>
  <si>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</si>
  <si>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</si>
  <si>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</si>
  <si>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</si>
  <si>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</si>
  <si>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</si>
  <si>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</si>
  <si>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</si>
  <si>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</si>
  <si>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</si>
  <si>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</si>
  <si>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</si>
  <si>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</si>
  <si>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</si>
  <si>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</si>
  <si>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</si>
  <si>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</si>
  <si>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</si>
  <si>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</si>
  <si>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</si>
  <si>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</si>
  <si>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</si>
  <si>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</si>
  <si>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</si>
  <si>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</si>
  <si>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</si>
  <si>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</si>
  <si>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</si>
  <si>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</si>
  <si>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</si>
  <si>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</si>
  <si>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</si>
  <si>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</si>
  <si>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</si>
  <si>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</si>
  <si>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</si>
  <si>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</si>
  <si>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</si>
  <si>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</si>
  <si>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</si>
  <si>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</si>
  <si>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Solicitation No.</t>
  </si>
  <si>
    <t>Solicitation # (Fill-in)</t>
  </si>
  <si>
    <t>Prime Contractor (Fill-in) (if applicable)</t>
  </si>
  <si>
    <t>Indirect Rates</t>
  </si>
  <si>
    <t>Prime Contractor</t>
  </si>
  <si>
    <t>Cost Proposal - Base Effort</t>
  </si>
  <si>
    <t>Cost Proposal - Option II</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</si>
  <si>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</si>
  <si>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</si>
  <si>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</si>
  <si>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</si>
  <si>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</si>
  <si>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</si>
  <si>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</si>
  <si>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</si>
  <si>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</si>
  <si>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</si>
  <si>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</si>
  <si>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</si>
  <si>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</si>
  <si>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</si>
  <si>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</si>
  <si>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</si>
  <si>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</si>
  <si>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</si>
  <si>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</si>
  <si>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</si>
  <si>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</si>
  <si>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</si>
  <si>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</si>
  <si>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</si>
  <si>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</si>
  <si>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</si>
  <si>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</si>
  <si>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</si>
  <si>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Row Sum</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</si>
  <si>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</si>
  <si>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</si>
  <si>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</si>
  <si>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</si>
  <si>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</si>
  <si>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</si>
  <si>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</si>
  <si>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</si>
  <si>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</si>
  <si>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</si>
  <si>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</si>
  <si>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</si>
  <si>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</si>
  <si>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</si>
  <si>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</si>
  <si>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</si>
  <si>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</si>
  <si>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</si>
  <si>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</si>
  <si>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</si>
  <si>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</si>
  <si>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</si>
  <si>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</si>
  <si>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</si>
  <si>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</si>
  <si>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</si>
  <si>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</si>
  <si>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</si>
  <si>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</si>
  <si>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</si>
  <si>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</si>
  <si>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</si>
  <si>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</si>
  <si>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</si>
  <si>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</si>
  <si>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</si>
  <si>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</si>
  <si>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</si>
  <si>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</si>
  <si>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</si>
  <si>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</si>
  <si>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</si>
  <si>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</si>
  <si>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</si>
  <si>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</si>
  <si>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</si>
  <si>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</si>
  <si>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</si>
  <si>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</si>
  <si>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</si>
  <si>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</si>
  <si>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</si>
  <si>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</si>
  <si>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See O-II tab</t>
  </si>
  <si>
    <t xml:space="preserve">Indicate the period of performance for the Base effort and each Option on their respective worksheets in cell C1.  Ensure that the time periods match those stated in the technical proposal. </t>
  </si>
  <si>
    <t>Total $</t>
  </si>
  <si>
    <t>Amount</t>
  </si>
  <si>
    <t>Cost Proposal by Task - Task 1</t>
  </si>
  <si>
    <t>Cost Proposal by Task - Task 2</t>
  </si>
  <si>
    <t>Subcontract/Interorganizational Name - #01</t>
  </si>
  <si>
    <t>SpecificAnnouncementNumber</t>
  </si>
  <si>
    <t>•      If a row, column, or worksheet in this spreadsheet is not needed for your proposal, either ignore it or Hide it; do not delete it.</t>
  </si>
  <si>
    <t>The purpose of this cost proposal spreadsheet is to assist the Government in completing a rapid analysis of your proposed costs and, if your proposal is selected for award, speeding up the negotiation and award execution process.</t>
  </si>
  <si>
    <t>DARPA is interested in your feedback on this updated cost proposal spreadsheet. If you have suggestions for improving this spreadsheet, please send an email to costproposal@darpa.mil</t>
  </si>
  <si>
    <t>If small business or non-traditional defense contractor, Certificate of Current Cost/Pricing Data for each Contract/Subcontractor &gt; $7,500,000</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</si>
  <si>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</si>
  <si>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</si>
  <si>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Fixed Fee (If proposing a CPFF contract) or Profit</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</si>
  <si>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</si>
  <si>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In an attachment, provide all supporting documentation to support your price basis, e.g. copy of vendor quote, past invoice/PO, page from catalog, or method used for deriving engineering estimates.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</si>
  <si>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</si>
  <si>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</si>
  <si>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Version ID</t>
  </si>
  <si>
    <t>Changes from Previous</t>
  </si>
  <si>
    <t>12-2019</t>
  </si>
  <si>
    <t>Original Version used for BTO BAA.</t>
  </si>
  <si>
    <t>01-2020.1</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</si>
  <si>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</si>
  <si>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</si>
  <si>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03-2020</t>
  </si>
  <si>
    <t xml:space="preserve">Summed the Hours for Consultants.  </t>
  </si>
  <si>
    <t>Program/Project Manager II</t>
  </si>
  <si>
    <t>Prime's CAGE</t>
  </si>
  <si>
    <t>04-2020</t>
  </si>
  <si>
    <t>Fringe</t>
  </si>
  <si>
    <t>Overhead (Labor)</t>
  </si>
  <si>
    <t>Tab</t>
  </si>
  <si>
    <t>Base, all Options, Tasks</t>
  </si>
  <si>
    <t>Summary Cost Table</t>
  </si>
  <si>
    <t>Removed the inclusion of row D (hours) in the Checksum value in the bottom row.</t>
  </si>
  <si>
    <t>General</t>
  </si>
  <si>
    <t xml:space="preserve">Updated the General Instructions Word document.  </t>
  </si>
  <si>
    <t>Yellow highlights added to column B.</t>
  </si>
  <si>
    <t>Constants</t>
  </si>
  <si>
    <t>There were two "Program/Project Manager III" categories.  Changed second one to be "Program/Project Manager II"</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</si>
  <si>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</si>
  <si>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</si>
  <si>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</si>
  <si>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</si>
  <si>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</si>
  <si>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</si>
  <si>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</si>
  <si>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Offeror Constants</t>
  </si>
  <si>
    <t>Replaced out-year fiscal year dates with formulas that add 12 months to the prior FY date.  Plus conditional formatting on FY Begin Dates.</t>
  </si>
  <si>
    <t>Note 2 - A Fiscal Year Begin Date should be one day after the Fiscal Year End Date of the prior fiscal year (or accounting period). Cells will turn red if this condition is not met.</t>
  </si>
  <si>
    <t>Note 1 - Proposers should set the period of performance for the Base and each Option in cell C1 of the corresponding tabs.</t>
  </si>
  <si>
    <t>Hours Proposed in Each Fiscal Year:</t>
  </si>
  <si>
    <t>Proposer's Name (Prime or Subcontractor)</t>
  </si>
  <si>
    <t>Proposer Name:</t>
  </si>
  <si>
    <t>Proposer's CAGE</t>
  </si>
  <si>
    <t>Sum of Column Totals ($)</t>
  </si>
  <si>
    <t>Sum of Row Totals ($)</t>
  </si>
  <si>
    <t>COLUMN TOTALS - ROW TOTALS</t>
  </si>
  <si>
    <t>This should be $0.  If not, research is needed.</t>
  </si>
  <si>
    <t>Column Totals</t>
  </si>
  <si>
    <t>1.04.00</t>
  </si>
  <si>
    <t>Added checksums and Hour Totals by Proposer's FY</t>
  </si>
  <si>
    <t>Indirect Rates and Profit or Fee</t>
  </si>
  <si>
    <t>Profit (Fixed Price Awards)</t>
  </si>
  <si>
    <t>Fee (Cost Type Awards)</t>
  </si>
  <si>
    <t>Added Profit and Fee categories.  Renamed tab to be Indirect Rates and Profit_Fee</t>
  </si>
  <si>
    <t>First digit change --&gt; prior functions changes.  Second digit change --&gt; new function added.  Third digit change --&gt; change in spreadsheet that does not affect CPDB.</t>
  </si>
  <si>
    <t>Top Prime Proposer:</t>
  </si>
  <si>
    <t>Proposer's Proposal ID:</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</si>
  <si>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</si>
  <si>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</si>
  <si>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</si>
  <si>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</si>
  <si>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</si>
  <si>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</si>
  <si>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</si>
  <si>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</si>
  <si>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</si>
  <si>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</si>
  <si>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</si>
  <si>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</si>
  <si>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</si>
  <si>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</si>
  <si>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</si>
  <si>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</si>
  <si>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</si>
  <si>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</si>
  <si>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</si>
  <si>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</si>
  <si>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</si>
  <si>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</si>
  <si>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</si>
  <si>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</si>
  <si>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</si>
  <si>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Top, added CAGE codes and proposer's proposal ID.</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</si>
  <si>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</si>
  <si>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</si>
  <si>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</si>
  <si>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</si>
  <si>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</si>
  <si>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</si>
  <si>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</si>
  <si>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</si>
  <si>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</si>
  <si>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</si>
  <si>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</si>
  <si>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</si>
  <si>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</si>
  <si>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</si>
  <si>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</si>
  <si>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</si>
  <si>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</si>
  <si>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</si>
  <si>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</si>
  <si>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</si>
  <si>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</si>
  <si>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</si>
  <si>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</si>
  <si>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</si>
  <si>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</si>
  <si>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</si>
  <si>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</si>
  <si>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</si>
  <si>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</si>
  <si>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Dec</t>
  </si>
  <si>
    <t>Nov</t>
  </si>
  <si>
    <t>Oct</t>
  </si>
  <si>
    <t>Sep</t>
  </si>
  <si>
    <t>Aug</t>
  </si>
  <si>
    <t>Jul</t>
  </si>
  <si>
    <t>Jun</t>
  </si>
  <si>
    <t>May</t>
  </si>
  <si>
    <t>Apr</t>
  </si>
  <si>
    <t>Mar</t>
  </si>
  <si>
    <t>Feb</t>
  </si>
  <si>
    <t>Jan</t>
  </si>
  <si>
    <t xml:space="preserve">Calendar Year </t>
  </si>
  <si>
    <t xml:space="preserve">Length: </t>
  </si>
  <si>
    <t>Expenditures by Month</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</si>
  <si>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</si>
  <si>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</si>
  <si>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</si>
  <si>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</si>
  <si>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</si>
  <si>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</si>
  <si>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</si>
  <si>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</si>
  <si>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</si>
  <si>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</si>
  <si>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</si>
  <si>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</si>
  <si>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</si>
  <si>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</si>
  <si>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</si>
  <si>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</si>
  <si>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</si>
  <si>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</si>
  <si>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</si>
  <si>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</si>
  <si>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</si>
  <si>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</si>
  <si>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</si>
  <si>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</si>
  <si>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</si>
  <si>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</si>
  <si>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</si>
  <si>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Changed Escalation Rate to be "N/A" when the prior year's labor rate is zero.</t>
  </si>
  <si>
    <t>Additional Tabs</t>
  </si>
  <si>
    <t>Copied additional tabs from the "Multiple TAs" version of this spreadsheet.</t>
  </si>
  <si>
    <t>N/A</t>
  </si>
  <si>
    <t>SBIR/STTR Phase:</t>
  </si>
  <si>
    <t>(drop-down list)</t>
  </si>
  <si>
    <t>1.05.00</t>
  </si>
  <si>
    <t>SBIR/STTR Phase Choices</t>
  </si>
  <si>
    <t>Not Applicable</t>
  </si>
  <si>
    <t>Phase I</t>
  </si>
  <si>
    <t>Phase II</t>
  </si>
  <si>
    <t>Phase III</t>
  </si>
  <si>
    <t>Small Business Size Choices</t>
  </si>
  <si>
    <t>1-100</t>
  </si>
  <si>
    <t>101-500</t>
  </si>
  <si>
    <t>501-1000</t>
  </si>
  <si>
    <t>Added the SBIR/STTR Phase selection</t>
  </si>
  <si>
    <t>Proposer Constants</t>
  </si>
  <si>
    <t>Added the Small Business Size Estimate selection</t>
  </si>
  <si>
    <t>Small Business Size Estimate:</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</si>
  <si>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</si>
  <si>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Updated instructions in cell B16 </t>
  </si>
  <si>
    <t>Indirect Rates and Profit_Fee</t>
  </si>
  <si>
    <t>1.06.00</t>
  </si>
  <si>
    <t>General and Administrative</t>
  </si>
  <si>
    <t>Removed the (labor) and (non-labor) designations after G&amp;A and F&amp;A indirect rate categories</t>
  </si>
  <si>
    <t>Facilities and Administrative Cost Rate</t>
  </si>
  <si>
    <t>1.06.01</t>
  </si>
  <si>
    <t>Faculty/Professor</t>
  </si>
  <si>
    <t>Fringe (Students)</t>
  </si>
  <si>
    <t>Added Faculty/Professor to Research labor group for Academia business type</t>
  </si>
  <si>
    <t>Added new Fringe (Students) indirect category for academia</t>
  </si>
  <si>
    <t>1.06.02</t>
  </si>
  <si>
    <t>Instructions</t>
  </si>
  <si>
    <t>Added new worksheet named Instructions</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</si>
  <si>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</si>
  <si>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</si>
  <si>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</si>
  <si>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t>Worksheet/Tab  (Yellow, Dark-Gray, Purple or Orange color tabs)</t>
  </si>
  <si>
    <t>All Tabs</t>
  </si>
  <si>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</si>
  <si>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</si>
  <si>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</si>
  <si>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     Complete the yellow cells as appropriate.  CAGE codes and an accurate DARPA solicitation number are helpful.</t>
  </si>
  <si>
    <t>•     The Summary of Proposed Cost and Summary of Documentation will self-complete as you enter cost data into the template.</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</si>
  <si>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</si>
  <si>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</si>
  <si>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</si>
  <si>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</si>
  <si>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</si>
  <si>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</si>
  <si>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</si>
  <si>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</si>
  <si>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</si>
  <si>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</si>
  <si>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</si>
  <si>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     For each proposer fiscal year, list each indirect rate (or profit/fee rate) your organization uses in this proposal.  Pick the DARPA Rate Category that best matches each indirect rate.  If no Category matches, pick "Other".</t>
  </si>
  <si>
    <t>•     Place costs and labor hours under the appropriate proposer fiscal year for this particular section of work.</t>
  </si>
  <si>
    <t>Adding Rows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</si>
  <si>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</si>
  <si>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</si>
  <si>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</si>
  <si>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</si>
  <si>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</si>
  <si>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</si>
  <si>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</si>
  <si>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</si>
  <si>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</si>
  <si>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</si>
  <si>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</si>
  <si>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</si>
  <si>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</si>
  <si>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</si>
  <si>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</si>
  <si>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</si>
  <si>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In the Direct Labor section, do not change the labor categories or names on these Cost Detail tabs.  All changes to labor categories and names must be done centrally on the Labor Rates tab.</t>
  </si>
  <si>
    <t>General Tab</t>
  </si>
  <si>
    <t>Proposer Constants Tab</t>
  </si>
  <si>
    <t>Labor Rates Tab</t>
  </si>
  <si>
    <t>Indirect Rates and Profit_Fee Tab</t>
  </si>
  <si>
    <r>
      <t xml:space="preserve">Cost Detail Tabs </t>
    </r>
    <r>
      <rPr>
        <i/>
        <sz val="12"/>
        <rFont val="Calibri"/>
        <family val="2"/>
        <scheme val="minor"/>
      </rPr>
      <t xml:space="preserve"> (These include Base, Options, TA, TA Summary, and Task tabs)</t>
    </r>
  </si>
  <si>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</si>
  <si>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</si>
  <si>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</si>
  <si>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</si>
  <si>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</si>
  <si>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</si>
  <si>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</si>
  <si>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</si>
  <si>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</si>
  <si>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</si>
  <si>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</si>
  <si>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</si>
  <si>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</si>
  <si>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</si>
  <si>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</si>
  <si>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</si>
  <si>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</si>
  <si>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</si>
  <si>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</si>
  <si>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</si>
  <si>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</si>
  <si>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</si>
  <si>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</si>
  <si>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</si>
  <si>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</si>
  <si>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</si>
  <si>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</si>
  <si>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</si>
  <si>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</si>
  <si>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</si>
  <si>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</si>
  <si>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</si>
  <si>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</si>
  <si>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</si>
  <si>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</si>
  <si>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</si>
  <si>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</si>
  <si>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</si>
  <si>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Updated to accommodate first/last day of travel calculations</t>
  </si>
  <si>
    <t>Increased precision of percentages to seven decimal places, primarily for Cost of Money</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</si>
  <si>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</si>
  <si>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Loaded Hourly Rate</t>
  </si>
  <si>
    <t>Labor Fringe</t>
  </si>
  <si>
    <t>Labor Overhead</t>
  </si>
  <si>
    <t>G&amp;A</t>
  </si>
  <si>
    <t>DARPA Standard Cost Proposal Spreadsheet (Single Technical Area) November 2021</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</si>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</sst>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8"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9"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747">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2" borderId="19" xfId="0" applyFont="1" applyFill="1" applyBorder="1"/>
    <xf numFmtId="0" fontId="5" fillId="0" borderId="1" xfId="0" applyFont="1" applyBorder="1"/>
    <xf numFmtId="164" fontId="5" fillId="0" borderId="6" xfId="0" applyNumberFormat="1" applyFont="1" applyBorder="1"/>
    <xf numFmtId="164" fontId="5" fillId="0" borderId="16" xfId="0" applyNumberFormat="1" applyFont="1" applyBorder="1"/>
    <xf numFmtId="0" fontId="11" fillId="0" borderId="1" xfId="0" applyFont="1" applyBorder="1" applyAlignment="1">
      <alignment horizontal="center"/>
    </xf>
    <xf numFmtId="0" fontId="16" fillId="0" borderId="1" xfId="3" applyFont="1" applyBorder="1" applyAlignment="1">
      <alignment horizontal="center"/>
    </xf>
    <xf numFmtId="0" fontId="14" fillId="0" borderId="1" xfId="3" applyFont="1" applyBorder="1" applyAlignment="1">
      <alignment horizontal="center"/>
    </xf>
    <xf numFmtId="167" fontId="14" fillId="0" borderId="1" xfId="4" applyFont="1" applyBorder="1" applyAlignment="1">
      <alignment horizontal="left" vertical="center"/>
    </xf>
    <xf numFmtId="3" fontId="14" fillId="0" borderId="1" xfId="4" applyNumberFormat="1" applyFont="1" applyBorder="1" applyAlignment="1">
      <alignment horizontal="center" vertical="center"/>
    </xf>
    <xf numFmtId="7" fontId="14" fillId="0" borderId="1" xfId="4" applyNumberFormat="1" applyFont="1" applyBorder="1" applyAlignment="1">
      <alignment horizontal="right" vertical="center"/>
    </xf>
    <xf numFmtId="8" fontId="14" fillId="0" borderId="1" xfId="3" applyNumberFormat="1" applyFont="1" applyBorder="1" applyAlignment="1">
      <alignment horizontal="right"/>
    </xf>
    <xf numFmtId="1" fontId="14" fillId="0" borderId="1" xfId="4" applyNumberFormat="1" applyFont="1" applyBorder="1" applyAlignment="1">
      <alignment horizontal="center" vertical="center"/>
    </xf>
    <xf numFmtId="44" fontId="14" fillId="0" borderId="1" xfId="1" applyFont="1" applyFill="1" applyBorder="1" applyAlignment="1">
      <alignment horizontal="right"/>
    </xf>
    <xf numFmtId="0" fontId="14" fillId="0" borderId="1" xfId="3" applyFont="1" applyBorder="1"/>
    <xf numFmtId="0" fontId="14" fillId="0" borderId="1" xfId="3" applyFont="1" applyBorder="1" applyAlignment="1">
      <alignment horizontal="left"/>
    </xf>
    <xf numFmtId="0" fontId="14" fillId="0" borderId="0" xfId="3" applyFont="1" applyAlignment="1">
      <alignment horizontal="center"/>
    </xf>
    <xf numFmtId="0" fontId="14" fillId="0" borderId="0" xfId="3" applyFont="1"/>
    <xf numFmtId="0" fontId="14" fillId="0" borderId="0" xfId="3" applyFont="1" applyAlignment="1">
      <alignment horizontal="right"/>
    </xf>
    <xf numFmtId="0" fontId="16" fillId="0" borderId="0" xfId="3" applyFont="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Border="1" applyAlignment="1">
      <alignment horizontal="center"/>
    </xf>
    <xf numFmtId="0" fontId="14" fillId="0" borderId="2" xfId="3" applyFont="1" applyBorder="1" applyAlignment="1">
      <alignment horizontal="center" wrapText="1"/>
    </xf>
    <xf numFmtId="0" fontId="21" fillId="0" borderId="1" xfId="0" applyFont="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27" fillId="0" borderId="0" xfId="0" applyFont="1" applyAlignment="1">
      <alignment wrapText="1"/>
    </xf>
    <xf numFmtId="0" fontId="27" fillId="0" borderId="0" xfId="0" applyFont="1"/>
    <xf numFmtId="16" fontId="14" fillId="0" borderId="1" xfId="0" applyNumberFormat="1" applyFont="1" applyBorder="1" applyAlignment="1">
      <alignment horizontal="center"/>
    </xf>
    <xf numFmtId="0" fontId="21" fillId="0" borderId="0" xfId="0" applyFont="1" applyAlignment="1">
      <alignment vertical="top" wrapText="1"/>
    </xf>
    <xf numFmtId="8" fontId="16" fillId="7" borderId="14" xfId="3" applyNumberFormat="1" applyFont="1" applyFill="1" applyBorder="1" applyAlignment="1">
      <alignment horizontal="right"/>
    </xf>
    <xf numFmtId="0" fontId="14" fillId="2" borderId="0" xfId="0" applyFont="1" applyFill="1"/>
    <xf numFmtId="0" fontId="20" fillId="0" borderId="0" xfId="0" applyFont="1" applyAlignment="1">
      <alignment horizontal="left" vertical="top" wrapText="1" indent="4"/>
    </xf>
    <xf numFmtId="8" fontId="20" fillId="7" borderId="0" xfId="0" applyNumberFormat="1" applyFont="1" applyFill="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6" fontId="21" fillId="0" borderId="1" xfId="0" applyNumberFormat="1" applyFont="1" applyBorder="1" applyAlignment="1">
      <alignment vertical="top" wrapText="1"/>
    </xf>
    <xf numFmtId="166" fontId="21" fillId="0" borderId="1" xfId="0" applyNumberFormat="1" applyFont="1" applyBorder="1" applyAlignment="1">
      <alignment vertical="top" wrapText="1"/>
    </xf>
    <xf numFmtId="8" fontId="21" fillId="0" borderId="1" xfId="0" applyNumberFormat="1" applyFont="1" applyBorder="1" applyAlignment="1">
      <alignment vertical="top" wrapText="1"/>
    </xf>
    <xf numFmtId="0" fontId="20" fillId="0" borderId="1" xfId="0" applyFont="1" applyBorder="1" applyAlignment="1">
      <alignment horizontal="center" vertical="top" wrapText="1"/>
    </xf>
    <xf numFmtId="0" fontId="21" fillId="0" borderId="1" xfId="0" applyFont="1" applyBorder="1" applyAlignment="1">
      <alignment horizontal="left" vertical="top" wrapText="1" indent="1"/>
    </xf>
    <xf numFmtId="0" fontId="20" fillId="0" borderId="0" xfId="0" applyFont="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Border="1" applyAlignment="1">
      <alignment horizontal="center" vertical="center"/>
    </xf>
    <xf numFmtId="0" fontId="16" fillId="0" borderId="1" xfId="3" applyFont="1" applyBorder="1" applyAlignment="1">
      <alignment horizontal="center" vertical="center" wrapText="1"/>
    </xf>
    <xf numFmtId="0" fontId="16" fillId="0" borderId="2" xfId="3" applyFont="1" applyBorder="1" applyAlignment="1">
      <alignment horizontal="center" vertical="center" wrapText="1"/>
    </xf>
    <xf numFmtId="166" fontId="21" fillId="0" borderId="1" xfId="0" applyNumberFormat="1" applyFont="1" applyBorder="1" applyAlignment="1">
      <alignment horizontal="right" vertical="top" wrapText="1"/>
    </xf>
    <xf numFmtId="0" fontId="20" fillId="0" borderId="40" xfId="0" applyFont="1" applyBorder="1" applyAlignment="1">
      <alignment horizontal="left" vertical="top" wrapText="1"/>
    </xf>
    <xf numFmtId="0" fontId="21" fillId="0" borderId="40" xfId="0" applyFont="1" applyBorder="1" applyAlignment="1">
      <alignment horizontal="center" vertical="top" wrapText="1"/>
    </xf>
    <xf numFmtId="166" fontId="21" fillId="0" borderId="40" xfId="0" applyNumberFormat="1" applyFont="1" applyBorder="1" applyAlignment="1">
      <alignment horizontal="right" vertical="top" wrapText="1"/>
    </xf>
    <xf numFmtId="166" fontId="21" fillId="0" borderId="40" xfId="0" applyNumberFormat="1" applyFont="1" applyBorder="1" applyAlignment="1">
      <alignment vertical="top" wrapText="1"/>
    </xf>
    <xf numFmtId="0" fontId="21" fillId="0" borderId="40" xfId="0" applyFont="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Alignment="1">
      <alignment horizontal="right"/>
    </xf>
    <xf numFmtId="0" fontId="17" fillId="0" borderId="0" xfId="0" applyFont="1"/>
    <xf numFmtId="0" fontId="27" fillId="0" borderId="0" xfId="0" applyFont="1" applyAlignment="1">
      <alignment vertical="top" wrapText="1"/>
    </xf>
    <xf numFmtId="6" fontId="27" fillId="0" borderId="0" xfId="0" applyNumberFormat="1" applyFont="1" applyAlignment="1">
      <alignment horizontal="right" wrapText="1"/>
    </xf>
    <xf numFmtId="0" fontId="27" fillId="4" borderId="0" xfId="0" applyFont="1" applyFill="1"/>
    <xf numFmtId="0" fontId="31"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7" fillId="12" borderId="34" xfId="0" applyFont="1" applyFill="1" applyBorder="1"/>
    <xf numFmtId="0" fontId="27" fillId="12" borderId="36" xfId="0" applyFont="1" applyFill="1" applyBorder="1"/>
    <xf numFmtId="0" fontId="27" fillId="12" borderId="0" xfId="0" applyFont="1" applyFill="1"/>
    <xf numFmtId="0" fontId="27" fillId="12" borderId="37" xfId="0" applyFont="1" applyFill="1" applyBorder="1"/>
    <xf numFmtId="0" fontId="27" fillId="12" borderId="0" xfId="0" applyFont="1" applyFill="1" applyAlignment="1">
      <alignment horizontal="center" wrapText="1"/>
    </xf>
    <xf numFmtId="0" fontId="27" fillId="12" borderId="41" xfId="0" applyFont="1" applyFill="1" applyBorder="1"/>
    <xf numFmtId="0" fontId="27" fillId="12" borderId="45" xfId="0" applyFont="1" applyFill="1" applyBorder="1"/>
    <xf numFmtId="0" fontId="30" fillId="12" borderId="33" xfId="0" applyFont="1" applyFill="1" applyBorder="1" applyAlignment="1">
      <alignment horizontal="center"/>
    </xf>
    <xf numFmtId="0" fontId="30" fillId="11" borderId="33" xfId="0" applyFont="1" applyFill="1" applyBorder="1" applyAlignment="1">
      <alignment horizontal="center"/>
    </xf>
    <xf numFmtId="0" fontId="32" fillId="12" borderId="32" xfId="0" applyFont="1" applyFill="1" applyBorder="1" applyAlignment="1">
      <alignment horizontal="left"/>
    </xf>
    <xf numFmtId="0" fontId="32" fillId="11" borderId="32" xfId="0" applyFont="1" applyFill="1" applyBorder="1" applyAlignment="1">
      <alignment horizontal="left"/>
    </xf>
    <xf numFmtId="0" fontId="34" fillId="0" borderId="0" xfId="0" applyFont="1"/>
    <xf numFmtId="0" fontId="14" fillId="12" borderId="38" xfId="0" applyFont="1" applyFill="1" applyBorder="1"/>
    <xf numFmtId="0" fontId="27" fillId="0" borderId="0" xfId="0" applyFont="1" applyAlignment="1">
      <alignment vertical="top"/>
    </xf>
    <xf numFmtId="0" fontId="2" fillId="0" borderId="0" xfId="0" applyFont="1"/>
    <xf numFmtId="0" fontId="28" fillId="0" borderId="0" xfId="0" applyFont="1"/>
    <xf numFmtId="6" fontId="20" fillId="0" borderId="40" xfId="0" applyNumberFormat="1" applyFont="1" applyBorder="1" applyAlignment="1">
      <alignment vertical="top" wrapText="1"/>
    </xf>
    <xf numFmtId="0" fontId="13" fillId="10" borderId="0" xfId="0" applyFont="1" applyFill="1"/>
    <xf numFmtId="0" fontId="8" fillId="0" borderId="1" xfId="0" applyFont="1" applyBorder="1" applyAlignment="1">
      <alignment horizontal="left"/>
    </xf>
    <xf numFmtId="0" fontId="12" fillId="0" borderId="1" xfId="0" applyFont="1" applyBorder="1" applyAlignment="1">
      <alignment horizontal="center"/>
    </xf>
    <xf numFmtId="0" fontId="8" fillId="0" borderId="2" xfId="0" applyFont="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164" fontId="21" fillId="0" borderId="1" xfId="0" applyNumberFormat="1" applyFont="1" applyBorder="1" applyAlignment="1">
      <alignment vertical="top" wrapText="1"/>
    </xf>
    <xf numFmtId="8" fontId="20" fillId="0" borderId="40" xfId="0" applyNumberFormat="1" applyFont="1" applyBorder="1" applyAlignment="1">
      <alignment vertical="top" wrapText="1"/>
    </xf>
    <xf numFmtId="8" fontId="16" fillId="0" borderId="1" xfId="3" applyNumberFormat="1" applyFont="1" applyBorder="1" applyAlignment="1">
      <alignment horizontal="right"/>
    </xf>
    <xf numFmtId="6" fontId="20" fillId="0" borderId="1" xfId="0" applyNumberFormat="1" applyFont="1" applyBorder="1" applyAlignment="1">
      <alignment vertical="top" wrapText="1"/>
    </xf>
    <xf numFmtId="0" fontId="4" fillId="0" borderId="0" xfId="0" applyFont="1" applyAlignment="1">
      <alignment wrapText="1"/>
    </xf>
    <xf numFmtId="0" fontId="4" fillId="0" borderId="0" xfId="0" applyFont="1" applyAlignment="1">
      <alignment vertical="top"/>
    </xf>
    <xf numFmtId="0" fontId="36" fillId="0" borderId="0" xfId="0" applyFont="1" applyAlignment="1">
      <alignment vertical="center"/>
    </xf>
    <xf numFmtId="0" fontId="36" fillId="0" borderId="0" xfId="0" applyFont="1" applyAlignment="1">
      <alignment horizontal="justify" vertical="center"/>
    </xf>
    <xf numFmtId="0" fontId="36" fillId="0" borderId="0" xfId="0" applyFont="1"/>
    <xf numFmtId="0" fontId="15" fillId="0" borderId="0" xfId="0" applyFont="1" applyAlignment="1">
      <alignment horizontal="justify" vertical="center"/>
    </xf>
    <xf numFmtId="0" fontId="39" fillId="0" borderId="0" xfId="0" applyFont="1" applyAlignment="1">
      <alignment horizontal="left" vertical="center" indent="1"/>
    </xf>
    <xf numFmtId="0" fontId="38"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40" fillId="0" borderId="14" xfId="0" applyFont="1" applyBorder="1"/>
    <xf numFmtId="0" fontId="20" fillId="0" borderId="1" xfId="0" applyFont="1" applyBorder="1" applyAlignment="1">
      <alignment horizontal="left" vertical="top" wrapText="1"/>
    </xf>
    <xf numFmtId="0" fontId="22" fillId="2" borderId="0" xfId="0" applyFont="1" applyFill="1"/>
    <xf numFmtId="0" fontId="2" fillId="10" borderId="0" xfId="0" applyFont="1" applyFill="1" applyAlignment="1">
      <alignment horizontal="center"/>
    </xf>
    <xf numFmtId="0" fontId="16" fillId="0" borderId="31" xfId="0" applyFont="1" applyBorder="1" applyAlignment="1">
      <alignment horizontal="center"/>
    </xf>
    <xf numFmtId="0" fontId="2" fillId="0" borderId="0" xfId="0" applyFont="1" applyAlignment="1">
      <alignment horizontal="left" vertical="top" wrapText="1"/>
    </xf>
    <xf numFmtId="0" fontId="36" fillId="0" borderId="0" xfId="0" applyFont="1" applyAlignment="1">
      <alignment horizontal="left" vertical="top"/>
    </xf>
    <xf numFmtId="0" fontId="2" fillId="10" borderId="0" xfId="0" applyFont="1" applyFill="1"/>
    <xf numFmtId="0" fontId="16" fillId="10" borderId="0" xfId="0" applyFont="1" applyFill="1"/>
    <xf numFmtId="0" fontId="13" fillId="0" borderId="0" xfId="0" applyFont="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14" fillId="21" borderId="0" xfId="0" applyFont="1" applyFill="1"/>
    <xf numFmtId="0" fontId="27" fillId="21" borderId="0" xfId="0" applyFont="1" applyFill="1"/>
    <xf numFmtId="0" fontId="16" fillId="21" borderId="0" xfId="0" applyFont="1" applyFill="1"/>
    <xf numFmtId="0" fontId="51" fillId="0" borderId="0" xfId="0" applyFont="1"/>
    <xf numFmtId="0" fontId="6" fillId="21" borderId="0" xfId="0" applyFont="1" applyFill="1"/>
    <xf numFmtId="0" fontId="4" fillId="16" borderId="0" xfId="0" applyFont="1" applyFill="1"/>
    <xf numFmtId="0" fontId="50"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2" fillId="9" borderId="0" xfId="0" applyFont="1" applyFill="1"/>
    <xf numFmtId="49" fontId="0" fillId="0" borderId="0" xfId="0" applyNumberFormat="1" applyAlignment="1">
      <alignment wrapText="1"/>
    </xf>
    <xf numFmtId="0" fontId="25" fillId="0" borderId="0" xfId="0" applyFont="1"/>
    <xf numFmtId="0" fontId="0" fillId="0" borderId="1" xfId="0" applyBorder="1"/>
    <xf numFmtId="164" fontId="53" fillId="0" borderId="1" xfId="0" applyNumberFormat="1" applyFont="1" applyBorder="1" applyAlignment="1">
      <alignment horizontal="center"/>
    </xf>
    <xf numFmtId="0" fontId="17" fillId="0" borderId="0" xfId="0" applyFont="1" applyAlignment="1">
      <alignment horizontal="left" wrapText="1"/>
    </xf>
    <xf numFmtId="42" fontId="0" fillId="0" borderId="0" xfId="0" applyNumberFormat="1"/>
    <xf numFmtId="0" fontId="49" fillId="0" borderId="0" xfId="0" applyFont="1"/>
    <xf numFmtId="0" fontId="48" fillId="17" borderId="0" xfId="0" applyFont="1" applyFill="1"/>
    <xf numFmtId="0" fontId="0" fillId="17" borderId="0" xfId="0" applyFill="1"/>
    <xf numFmtId="0" fontId="54" fillId="0" borderId="0" xfId="0" applyFont="1"/>
    <xf numFmtId="0" fontId="6" fillId="0" borderId="1" xfId="0" quotePrefix="1" applyFont="1" applyBorder="1" applyAlignment="1">
      <alignment vertical="top"/>
    </xf>
    <xf numFmtId="0" fontId="5" fillId="3" borderId="1" xfId="0" applyFont="1" applyFill="1" applyBorder="1" applyAlignment="1">
      <alignment vertical="top"/>
    </xf>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27"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27" fillId="19" borderId="32" xfId="0" applyFont="1" applyFill="1" applyBorder="1"/>
    <xf numFmtId="0" fontId="27" fillId="19" borderId="33" xfId="0" applyFont="1" applyFill="1" applyBorder="1" applyAlignment="1">
      <alignment vertical="top" wrapText="1"/>
    </xf>
    <xf numFmtId="6" fontId="27" fillId="19" borderId="33" xfId="0" applyNumberFormat="1" applyFont="1" applyFill="1" applyBorder="1" applyAlignment="1">
      <alignment horizontal="right" vertical="top" wrapText="1"/>
    </xf>
    <xf numFmtId="0" fontId="27" fillId="19" borderId="34" xfId="0" applyFont="1" applyFill="1" applyBorder="1"/>
    <xf numFmtId="0" fontId="27" fillId="19" borderId="36" xfId="0" applyFont="1" applyFill="1" applyBorder="1"/>
    <xf numFmtId="0" fontId="27" fillId="19" borderId="0" xfId="0" applyFont="1" applyFill="1" applyAlignment="1">
      <alignment vertical="top" wrapText="1"/>
    </xf>
    <xf numFmtId="6" fontId="27" fillId="19" borderId="0" xfId="0" applyNumberFormat="1" applyFont="1" applyFill="1" applyAlignment="1">
      <alignment horizontal="right" wrapText="1"/>
    </xf>
    <xf numFmtId="0" fontId="27" fillId="19" borderId="37" xfId="0" applyFont="1" applyFill="1" applyBorder="1"/>
    <xf numFmtId="0" fontId="27" fillId="19" borderId="36" xfId="0" applyFont="1" applyFill="1" applyBorder="1" applyAlignment="1">
      <alignment vertical="top"/>
    </xf>
    <xf numFmtId="6" fontId="27" fillId="19" borderId="0" xfId="0" applyNumberFormat="1" applyFont="1" applyFill="1" applyAlignment="1">
      <alignment horizontal="right" vertical="top" wrapText="1"/>
    </xf>
    <xf numFmtId="0" fontId="27" fillId="19" borderId="37" xfId="0" applyFont="1" applyFill="1" applyBorder="1" applyAlignment="1">
      <alignment vertical="top"/>
    </xf>
    <xf numFmtId="0" fontId="27" fillId="19" borderId="38" xfId="0" applyFont="1" applyFill="1" applyBorder="1"/>
    <xf numFmtId="0" fontId="27" fillId="19" borderId="41" xfId="0" applyFont="1" applyFill="1" applyBorder="1" applyAlignment="1">
      <alignment vertical="top" wrapText="1"/>
    </xf>
    <xf numFmtId="6" fontId="27" fillId="19" borderId="41" xfId="0" applyNumberFormat="1" applyFont="1" applyFill="1" applyBorder="1" applyAlignment="1">
      <alignment horizontal="right" wrapText="1"/>
    </xf>
    <xf numFmtId="0" fontId="27" fillId="19" borderId="45" xfId="0" applyFont="1" applyFill="1" applyBorder="1"/>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Border="1"/>
    <xf numFmtId="42" fontId="6" fillId="5" borderId="55" xfId="0" applyNumberFormat="1" applyFont="1" applyFill="1" applyBorder="1"/>
    <xf numFmtId="0" fontId="8" fillId="0" borderId="2" xfId="0" applyFont="1" applyBorder="1" applyAlignment="1">
      <alignment horizontal="left"/>
    </xf>
    <xf numFmtId="0" fontId="12" fillId="0" borderId="2" xfId="0" applyFont="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5" fillId="0" borderId="15" xfId="0" applyNumberFormat="1" applyFont="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7" fillId="0" borderId="42" xfId="0" applyFont="1" applyBorder="1" applyAlignment="1">
      <alignment horizontal="center"/>
    </xf>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7" fillId="24" borderId="10" xfId="0" applyFont="1" applyFill="1" applyBorder="1" applyAlignment="1">
      <alignment horizontal="center"/>
    </xf>
    <xf numFmtId="42" fontId="5" fillId="8" borderId="6" xfId="0" applyNumberFormat="1" applyFont="1" applyFill="1" applyBorder="1"/>
    <xf numFmtId="42" fontId="5" fillId="0" borderId="13" xfId="0" applyNumberFormat="1" applyFont="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Font="1" applyFill="1" applyBorder="1" applyAlignment="1">
      <alignment vertical="top"/>
    </xf>
    <xf numFmtId="0" fontId="6" fillId="25" borderId="2" xfId="0" quotePrefix="1" applyFont="1" applyFill="1" applyBorder="1" applyAlignment="1">
      <alignment vertical="top"/>
    </xf>
    <xf numFmtId="0" fontId="45" fillId="0" borderId="0" xfId="0" applyFont="1" applyAlignment="1">
      <alignment wrapText="1"/>
    </xf>
    <xf numFmtId="0" fontId="4" fillId="0" borderId="0" xfId="0" applyFont="1" applyAlignment="1">
      <alignment vertical="top" wrapText="1"/>
    </xf>
    <xf numFmtId="0" fontId="6" fillId="24" borderId="1" xfId="0" quotePrefix="1" applyFont="1" applyFill="1" applyBorder="1" applyAlignment="1">
      <alignment vertical="top"/>
    </xf>
    <xf numFmtId="0" fontId="6" fillId="24" borderId="2" xfId="0" quotePrefix="1" applyFont="1" applyFill="1" applyBorder="1" applyAlignment="1">
      <alignment vertical="top"/>
    </xf>
    <xf numFmtId="0" fontId="27" fillId="11" borderId="34" xfId="0" applyFont="1" applyFill="1" applyBorder="1"/>
    <xf numFmtId="0" fontId="14" fillId="11" borderId="36" xfId="0" applyFont="1" applyFill="1" applyBorder="1"/>
    <xf numFmtId="0" fontId="27" fillId="11" borderId="0" xfId="0" applyFont="1" applyFill="1"/>
    <xf numFmtId="0" fontId="27" fillId="11" borderId="37" xfId="0" applyFont="1" applyFill="1" applyBorder="1"/>
    <xf numFmtId="0" fontId="27" fillId="11" borderId="33" xfId="0" applyFont="1" applyFill="1" applyBorder="1"/>
    <xf numFmtId="49" fontId="56" fillId="0" borderId="0" xfId="0" applyNumberFormat="1" applyFont="1" applyAlignment="1">
      <alignment wrapText="1"/>
    </xf>
    <xf numFmtId="49" fontId="47" fillId="0" borderId="0" xfId="0" applyNumberFormat="1" applyFont="1" applyAlignment="1">
      <alignment wrapText="1"/>
    </xf>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0" fontId="2" fillId="0" borderId="0" xfId="0" applyFont="1" applyAlignment="1">
      <alignment horizontal="left"/>
    </xf>
    <xf numFmtId="49" fontId="2" fillId="10" borderId="0" xfId="0" applyNumberFormat="1" applyFont="1" applyFill="1" applyAlignment="1">
      <alignment horizontal="center"/>
    </xf>
    <xf numFmtId="49" fontId="56" fillId="0" borderId="0" xfId="0" applyNumberFormat="1" applyFont="1"/>
    <xf numFmtId="169" fontId="0" fillId="0" borderId="0" xfId="0" applyNumberFormat="1"/>
    <xf numFmtId="49" fontId="0" fillId="0" borderId="0" xfId="0" applyNumberFormat="1"/>
    <xf numFmtId="3" fontId="0" fillId="0" borderId="0" xfId="0" applyNumberFormat="1"/>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30" fillId="0" borderId="0" xfId="0" applyFont="1"/>
    <xf numFmtId="0" fontId="60" fillId="19" borderId="0" xfId="5" applyFont="1" applyFill="1" applyAlignment="1">
      <alignment vertical="center"/>
    </xf>
    <xf numFmtId="0" fontId="35" fillId="19" borderId="0" xfId="5" applyFont="1" applyFill="1" applyAlignment="1">
      <alignment vertical="center"/>
    </xf>
    <xf numFmtId="0" fontId="35" fillId="19" borderId="0" xfId="5" applyFont="1" applyFill="1" applyAlignment="1">
      <alignment horizontal="center" vertical="center"/>
    </xf>
    <xf numFmtId="0" fontId="35" fillId="0" borderId="0" xfId="5" applyFont="1" applyAlignment="1">
      <alignment horizontal="center" vertical="center"/>
    </xf>
    <xf numFmtId="0" fontId="60" fillId="0" borderId="0" xfId="5" applyFont="1" applyAlignment="1">
      <alignment vertical="center"/>
    </xf>
    <xf numFmtId="0" fontId="35" fillId="0" borderId="0" xfId="5" applyFont="1" applyAlignment="1">
      <alignment vertical="center"/>
    </xf>
    <xf numFmtId="0" fontId="35" fillId="0" borderId="0" xfId="5" applyFont="1"/>
    <xf numFmtId="0" fontId="61" fillId="0" borderId="0" xfId="5" applyFont="1" applyAlignment="1">
      <alignment vertical="center"/>
    </xf>
    <xf numFmtId="0" fontId="31" fillId="20"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9" borderId="1" xfId="5" applyFont="1" applyFill="1" applyBorder="1" applyAlignment="1">
      <alignment horizontal="center" vertical="center" wrapText="1"/>
    </xf>
    <xf numFmtId="0" fontId="65" fillId="30" borderId="1" xfId="5" applyFont="1" applyFill="1" applyBorder="1" applyAlignment="1">
      <alignment horizontal="center" vertical="center"/>
    </xf>
    <xf numFmtId="0" fontId="33" fillId="19" borderId="1" xfId="5" applyFont="1" applyFill="1" applyBorder="1" applyAlignment="1">
      <alignment horizontal="center" vertical="center" wrapText="1"/>
    </xf>
    <xf numFmtId="0" fontId="33" fillId="0" borderId="1" xfId="5" applyFont="1" applyBorder="1" applyAlignment="1">
      <alignment horizontal="center" vertical="center"/>
    </xf>
    <xf numFmtId="0" fontId="33" fillId="20" borderId="1" xfId="5" applyFont="1" applyFill="1" applyBorder="1" applyAlignment="1">
      <alignment horizontal="center" vertical="center"/>
    </xf>
    <xf numFmtId="0" fontId="65" fillId="31" borderId="1" xfId="5" applyFont="1" applyFill="1" applyBorder="1" applyAlignment="1">
      <alignment horizontal="center" vertical="center"/>
    </xf>
    <xf numFmtId="167" fontId="14" fillId="0" borderId="1" xfId="6" applyFont="1" applyBorder="1" applyAlignment="1">
      <alignment horizontal="left" vertical="center"/>
    </xf>
    <xf numFmtId="3" fontId="14" fillId="0" borderId="1" xfId="6" applyNumberFormat="1" applyFont="1" applyBorder="1" applyAlignment="1">
      <alignment horizontal="center" vertical="center"/>
    </xf>
    <xf numFmtId="7" fontId="14" fillId="0" borderId="1" xfId="6" applyNumberFormat="1" applyFont="1" applyBorder="1" applyAlignment="1">
      <alignment horizontal="right" vertical="center"/>
    </xf>
    <xf numFmtId="1" fontId="14" fillId="0" borderId="1" xfId="6" applyNumberFormat="1" applyFont="1" applyBorder="1" applyAlignment="1">
      <alignment horizontal="center" vertical="center"/>
    </xf>
    <xf numFmtId="0" fontId="1" fillId="0" borderId="0" xfId="7" applyAlignment="1">
      <alignment vertical="center"/>
    </xf>
    <xf numFmtId="172" fontId="57" fillId="0" borderId="0" xfId="8" applyNumberFormat="1" applyFont="1" applyAlignment="1">
      <alignment vertical="center"/>
    </xf>
    <xf numFmtId="172" fontId="35" fillId="0" borderId="0" xfId="8" applyNumberFormat="1" applyFont="1" applyAlignment="1">
      <alignment vertical="center"/>
    </xf>
    <xf numFmtId="172" fontId="66" fillId="29" borderId="1" xfId="8" applyNumberFormat="1" applyFont="1" applyFill="1" applyBorder="1" applyAlignment="1">
      <alignment vertical="center"/>
    </xf>
    <xf numFmtId="172" fontId="57" fillId="0" borderId="1" xfId="8" applyNumberFormat="1" applyFont="1" applyBorder="1" applyAlignment="1">
      <alignment vertical="center"/>
    </xf>
    <xf numFmtId="172" fontId="35" fillId="0" borderId="1" xfId="8" applyNumberFormat="1" applyFont="1" applyFill="1" applyBorder="1" applyAlignment="1">
      <alignment vertical="center"/>
    </xf>
    <xf numFmtId="0" fontId="1" fillId="0" borderId="1" xfId="7" applyBorder="1" applyAlignment="1">
      <alignment vertical="center"/>
    </xf>
    <xf numFmtId="172" fontId="57" fillId="0" borderId="1" xfId="8" applyNumberFormat="1" applyFont="1" applyBorder="1" applyAlignment="1">
      <alignment horizontal="center" vertical="center"/>
    </xf>
    <xf numFmtId="0" fontId="57" fillId="0" borderId="1" xfId="7" applyFont="1" applyBorder="1" applyAlignment="1">
      <alignment horizontal="center" vertical="center"/>
    </xf>
    <xf numFmtId="0" fontId="57" fillId="0" borderId="1" xfId="7" applyFont="1" applyBorder="1" applyAlignment="1">
      <alignment vertical="center"/>
    </xf>
    <xf numFmtId="172" fontId="68" fillId="28" borderId="1" xfId="8" applyNumberFormat="1" applyFont="1" applyFill="1" applyBorder="1" applyAlignment="1">
      <alignment vertical="center"/>
    </xf>
    <xf numFmtId="172" fontId="69" fillId="12" borderId="1" xfId="8" applyNumberFormat="1" applyFont="1" applyFill="1" applyBorder="1" applyAlignment="1">
      <alignment vertical="center"/>
    </xf>
    <xf numFmtId="172" fontId="35" fillId="0" borderId="0" xfId="5" applyNumberFormat="1" applyFont="1" applyAlignment="1">
      <alignment horizontal="left" vertical="center"/>
    </xf>
    <xf numFmtId="0" fontId="35" fillId="0" borderId="0" xfId="5" applyFont="1" applyAlignment="1">
      <alignment horizontal="left" vertical="center"/>
    </xf>
    <xf numFmtId="0" fontId="1" fillId="0" borderId="0" xfId="9" applyAlignment="1">
      <alignment vertical="center" wrapText="1"/>
    </xf>
    <xf numFmtId="0" fontId="71" fillId="32" borderId="1" xfId="9" applyFont="1" applyFill="1" applyBorder="1" applyAlignment="1">
      <alignment horizontal="center" vertical="center" wrapText="1"/>
    </xf>
    <xf numFmtId="0" fontId="67" fillId="32" borderId="1" xfId="9" applyFont="1" applyFill="1" applyBorder="1" applyAlignment="1">
      <alignment horizontal="center" vertical="center" wrapText="1"/>
    </xf>
    <xf numFmtId="172" fontId="71" fillId="32" borderId="1" xfId="10" applyNumberFormat="1" applyFont="1" applyFill="1" applyBorder="1" applyAlignment="1">
      <alignment horizontal="center" vertical="center" wrapText="1"/>
    </xf>
    <xf numFmtId="173" fontId="71" fillId="32" borderId="1" xfId="9" applyNumberFormat="1" applyFont="1" applyFill="1" applyBorder="1" applyAlignment="1">
      <alignment horizontal="center" vertical="center" wrapText="1"/>
    </xf>
    <xf numFmtId="0" fontId="73" fillId="0" borderId="0" xfId="9" applyFont="1" applyAlignment="1">
      <alignment vertical="center" wrapText="1"/>
    </xf>
    <xf numFmtId="0" fontId="75" fillId="33" borderId="1" xfId="9" applyFont="1" applyFill="1" applyBorder="1" applyAlignment="1">
      <alignment horizontal="center" vertical="center" wrapText="1"/>
    </xf>
    <xf numFmtId="0" fontId="1" fillId="33" borderId="1" xfId="9" applyFill="1" applyBorder="1" applyAlignment="1">
      <alignment horizontal="left" vertical="center" wrapText="1"/>
    </xf>
    <xf numFmtId="172" fontId="57" fillId="33" borderId="1" xfId="10" applyNumberFormat="1" applyFont="1" applyFill="1" applyBorder="1" applyAlignment="1">
      <alignment vertical="center" wrapText="1"/>
    </xf>
    <xf numFmtId="0" fontId="1" fillId="33" borderId="1" xfId="9" applyFill="1" applyBorder="1" applyAlignment="1">
      <alignment vertical="center" wrapText="1"/>
    </xf>
    <xf numFmtId="173" fontId="1" fillId="33" borderId="1" xfId="9" applyNumberFormat="1" applyFill="1" applyBorder="1" applyAlignment="1">
      <alignment horizontal="left" vertical="center" wrapText="1"/>
    </xf>
    <xf numFmtId="0" fontId="75" fillId="0" borderId="1" xfId="9" applyFont="1" applyBorder="1" applyAlignment="1">
      <alignment horizontal="center" vertical="center" wrapText="1"/>
    </xf>
    <xf numFmtId="0" fontId="1" fillId="0" borderId="1" xfId="9" applyBorder="1" applyAlignment="1">
      <alignment horizontal="left" vertical="center" wrapText="1"/>
    </xf>
    <xf numFmtId="172" fontId="57" fillId="0" borderId="7" xfId="10" applyNumberFormat="1" applyFont="1" applyFill="1" applyBorder="1" applyAlignment="1">
      <alignment horizontal="center" vertical="center" wrapText="1"/>
    </xf>
    <xf numFmtId="0" fontId="1" fillId="0" borderId="1" xfId="9" applyBorder="1" applyAlignment="1">
      <alignment vertical="center" wrapText="1"/>
    </xf>
    <xf numFmtId="173" fontId="1" fillId="0" borderId="1" xfId="9" applyNumberFormat="1" applyBorder="1" applyAlignment="1">
      <alignment horizontal="left" vertical="center" wrapText="1"/>
    </xf>
    <xf numFmtId="2" fontId="75" fillId="0" borderId="1" xfId="9" applyNumberFormat="1" applyFont="1" applyBorder="1" applyAlignment="1">
      <alignment horizontal="center" vertical="center" wrapText="1"/>
    </xf>
    <xf numFmtId="0" fontId="75" fillId="34" borderId="1" xfId="9" applyFont="1" applyFill="1" applyBorder="1" applyAlignment="1">
      <alignment horizontal="center" vertical="center" wrapText="1"/>
    </xf>
    <xf numFmtId="0" fontId="1" fillId="34" borderId="1" xfId="9" applyFill="1" applyBorder="1" applyAlignment="1">
      <alignment horizontal="left" vertical="center" wrapText="1"/>
    </xf>
    <xf numFmtId="172" fontId="57" fillId="34" borderId="1" xfId="10" applyNumberFormat="1" applyFont="1" applyFill="1" applyBorder="1" applyAlignment="1">
      <alignment vertical="center" wrapText="1"/>
    </xf>
    <xf numFmtId="0" fontId="1" fillId="34" borderId="1" xfId="9" applyFill="1" applyBorder="1" applyAlignment="1">
      <alignment vertical="center" wrapText="1"/>
    </xf>
    <xf numFmtId="173" fontId="1" fillId="34" borderId="1" xfId="9" applyNumberFormat="1" applyFill="1" applyBorder="1" applyAlignment="1">
      <alignment horizontal="left" vertical="center" wrapText="1"/>
    </xf>
    <xf numFmtId="0" fontId="75" fillId="0" borderId="0" xfId="9" applyFont="1" applyAlignment="1">
      <alignment horizontal="center" vertical="center" wrapText="1"/>
    </xf>
    <xf numFmtId="0" fontId="72" fillId="0" borderId="0" xfId="9" applyFont="1" applyAlignment="1">
      <alignment horizontal="left" vertical="center" wrapText="1"/>
    </xf>
    <xf numFmtId="172" fontId="0" fillId="0" borderId="0" xfId="10" applyNumberFormat="1" applyFont="1" applyBorder="1" applyAlignment="1">
      <alignment vertical="center" wrapText="1"/>
    </xf>
    <xf numFmtId="0" fontId="1" fillId="0" borderId="0" xfId="9" applyAlignment="1">
      <alignment horizontal="left" vertical="center" wrapText="1"/>
    </xf>
    <xf numFmtId="173" fontId="1" fillId="0" borderId="0" xfId="9" applyNumberFormat="1" applyAlignment="1">
      <alignment horizontal="left" vertical="center" wrapText="1"/>
    </xf>
    <xf numFmtId="49" fontId="4" fillId="0" borderId="0" xfId="0" applyNumberFormat="1" applyFont="1" applyAlignment="1">
      <alignment wrapText="1"/>
    </xf>
    <xf numFmtId="49" fontId="2" fillId="0" borderId="0" xfId="0" applyNumberFormat="1" applyFont="1"/>
    <xf numFmtId="49" fontId="4" fillId="0" borderId="0" xfId="0" applyNumberFormat="1" applyFont="1"/>
    <xf numFmtId="49" fontId="2" fillId="10" borderId="0" xfId="0" applyNumberFormat="1" applyFont="1" applyFill="1"/>
    <xf numFmtId="49" fontId="4" fillId="20" borderId="0" xfId="0" applyNumberFormat="1" applyFont="1" applyFill="1"/>
    <xf numFmtId="49" fontId="16" fillId="0" borderId="0" xfId="0" applyNumberFormat="1" applyFont="1" applyAlignment="1">
      <alignment horizontal="left" wrapText="1"/>
    </xf>
    <xf numFmtId="0" fontId="48" fillId="17" borderId="41" xfId="0" applyFont="1" applyFill="1" applyBorder="1"/>
    <xf numFmtId="0" fontId="0" fillId="17" borderId="41" xfId="0" applyFill="1" applyBorder="1"/>
    <xf numFmtId="0" fontId="33" fillId="0" borderId="0" xfId="0" applyFont="1"/>
    <xf numFmtId="49" fontId="14" fillId="0" borderId="0" xfId="0" applyNumberFormat="1" applyFont="1" applyAlignment="1">
      <alignment horizontal="left" wrapText="1"/>
    </xf>
    <xf numFmtId="0" fontId="81" fillId="0" borderId="41" xfId="0" applyFont="1" applyBorder="1"/>
    <xf numFmtId="0" fontId="31" fillId="0" borderId="0" xfId="0" applyFont="1"/>
    <xf numFmtId="49" fontId="14" fillId="0" borderId="0" xfId="0" applyNumberFormat="1" applyFont="1" applyAlignment="1">
      <alignment wrapText="1"/>
    </xf>
    <xf numFmtId="49" fontId="33" fillId="0" borderId="0" xfId="0" applyNumberFormat="1" applyFont="1" applyAlignment="1">
      <alignment horizontal="left" vertical="center" wrapText="1"/>
    </xf>
    <xf numFmtId="49" fontId="45" fillId="0" borderId="0" xfId="0" applyNumberFormat="1" applyFont="1" applyAlignment="1">
      <alignment wrapText="1"/>
    </xf>
    <xf numFmtId="49" fontId="82" fillId="0" borderId="0" xfId="0" applyNumberFormat="1" applyFont="1" applyAlignment="1">
      <alignment horizontal="left" vertical="center" wrapText="1"/>
    </xf>
    <xf numFmtId="0" fontId="48" fillId="0" borderId="41" xfId="0" applyFont="1" applyBorder="1"/>
    <xf numFmtId="49" fontId="31" fillId="0" borderId="0" xfId="0" applyNumberFormat="1" applyFont="1" applyAlignment="1">
      <alignment horizontal="left" vertical="center"/>
    </xf>
    <xf numFmtId="0" fontId="13" fillId="14" borderId="0" xfId="0" applyFont="1" applyFill="1"/>
    <xf numFmtId="0" fontId="41" fillId="14" borderId="0" xfId="0" applyFont="1" applyFill="1"/>
    <xf numFmtId="0" fontId="14" fillId="14" borderId="0" xfId="0" applyFont="1" applyFill="1"/>
    <xf numFmtId="0" fontId="0" fillId="14" borderId="0" xfId="0" applyFill="1"/>
    <xf numFmtId="0" fontId="59" fillId="0" borderId="0" xfId="5"/>
    <xf numFmtId="0" fontId="33" fillId="0" borderId="0" xfId="5" applyFont="1"/>
    <xf numFmtId="0" fontId="14" fillId="0" borderId="0" xfId="5" applyFont="1"/>
    <xf numFmtId="0" fontId="85" fillId="0" borderId="0" xfId="5" applyFont="1"/>
    <xf numFmtId="164" fontId="85" fillId="7" borderId="22" xfId="5" quotePrefix="1" applyNumberFormat="1" applyFont="1" applyFill="1" applyBorder="1" applyAlignment="1">
      <alignment horizontal="center" wrapText="1"/>
    </xf>
    <xf numFmtId="164" fontId="85" fillId="0" borderId="26" xfId="5" quotePrefix="1" applyNumberFormat="1" applyFont="1" applyBorder="1" applyAlignment="1">
      <alignment horizontal="center" wrapText="1"/>
    </xf>
    <xf numFmtId="164" fontId="85" fillId="7" borderId="23" xfId="5" quotePrefix="1" applyNumberFormat="1" applyFont="1" applyFill="1" applyBorder="1" applyAlignment="1">
      <alignment horizontal="center" wrapText="1"/>
    </xf>
    <xf numFmtId="164" fontId="85" fillId="7" borderId="21" xfId="5" quotePrefix="1" applyNumberFormat="1" applyFont="1" applyFill="1" applyBorder="1" applyAlignment="1">
      <alignment horizontal="center" wrapText="1"/>
    </xf>
    <xf numFmtId="164" fontId="85" fillId="7" borderId="24" xfId="5" quotePrefix="1" applyNumberFormat="1" applyFont="1" applyFill="1" applyBorder="1" applyAlignment="1">
      <alignment horizontal="center" wrapText="1"/>
    </xf>
    <xf numFmtId="164" fontId="85" fillId="7" borderId="22" xfId="5" applyNumberFormat="1" applyFont="1" applyFill="1" applyBorder="1" applyAlignment="1" applyProtection="1">
      <alignment horizontal="center" wrapText="1"/>
      <protection locked="0"/>
    </xf>
    <xf numFmtId="164" fontId="85" fillId="7" borderId="24" xfId="5" applyNumberFormat="1" applyFont="1" applyFill="1" applyBorder="1" applyAlignment="1">
      <alignment horizontal="center" wrapText="1"/>
    </xf>
    <xf numFmtId="164" fontId="85" fillId="7" borderId="39" xfId="5" applyNumberFormat="1" applyFont="1" applyFill="1" applyBorder="1" applyAlignment="1">
      <alignment horizontal="center" wrapText="1"/>
    </xf>
    <xf numFmtId="164" fontId="85" fillId="16" borderId="68" xfId="5" quotePrefix="1" applyNumberFormat="1" applyFont="1" applyFill="1" applyBorder="1" applyAlignment="1">
      <alignment horizontal="center" wrapText="1"/>
    </xf>
    <xf numFmtId="164" fontId="85" fillId="16" borderId="26" xfId="5" quotePrefix="1" applyNumberFormat="1" applyFont="1" applyFill="1" applyBorder="1" applyAlignment="1">
      <alignment horizontal="center" wrapText="1"/>
    </xf>
    <xf numFmtId="0" fontId="86" fillId="0" borderId="0" xfId="5" applyFont="1"/>
    <xf numFmtId="49" fontId="86" fillId="10" borderId="10" xfId="5" applyNumberFormat="1" applyFont="1" applyFill="1" applyBorder="1" applyAlignment="1" applyProtection="1">
      <alignment horizontal="left" vertical="center" wrapText="1"/>
      <protection locked="0"/>
    </xf>
    <xf numFmtId="38" fontId="86" fillId="10" borderId="10" xfId="5" applyNumberFormat="1" applyFont="1" applyFill="1" applyBorder="1" applyAlignment="1" applyProtection="1">
      <alignment horizontal="center"/>
      <protection locked="0"/>
    </xf>
    <xf numFmtId="38" fontId="85" fillId="10" borderId="12" xfId="5" applyNumberFormat="1" applyFont="1" applyFill="1" applyBorder="1" applyAlignment="1" applyProtection="1">
      <alignment horizontal="center"/>
      <protection locked="0"/>
    </xf>
    <xf numFmtId="38" fontId="86" fillId="25" borderId="10" xfId="5" applyNumberFormat="1" applyFont="1" applyFill="1" applyBorder="1" applyAlignment="1">
      <alignment horizontal="center"/>
    </xf>
    <xf numFmtId="164" fontId="86" fillId="10" borderId="9" xfId="5" applyNumberFormat="1" applyFont="1" applyFill="1" applyBorder="1" applyAlignment="1" applyProtection="1">
      <alignment horizontal="center"/>
      <protection locked="0"/>
    </xf>
    <xf numFmtId="44" fontId="85" fillId="25" borderId="10" xfId="11" applyFont="1" applyFill="1" applyBorder="1" applyAlignment="1" applyProtection="1">
      <alignment horizontal="center"/>
    </xf>
    <xf numFmtId="164" fontId="87" fillId="25" borderId="10" xfId="5" applyNumberFormat="1" applyFont="1" applyFill="1" applyBorder="1" applyAlignment="1">
      <alignment horizontal="center"/>
    </xf>
    <xf numFmtId="44" fontId="85" fillId="25" borderId="11" xfId="5" applyNumberFormat="1" applyFont="1" applyFill="1" applyBorder="1" applyAlignment="1">
      <alignment horizontal="center"/>
    </xf>
    <xf numFmtId="166" fontId="86" fillId="10" borderId="9" xfId="5" applyNumberFormat="1" applyFont="1" applyFill="1" applyBorder="1" applyAlignment="1" applyProtection="1">
      <alignment horizontal="center"/>
      <protection locked="0"/>
    </xf>
    <xf numFmtId="3" fontId="86" fillId="10" borderId="10" xfId="5" applyNumberFormat="1" applyFont="1" applyFill="1" applyBorder="1" applyAlignment="1" applyProtection="1">
      <alignment horizontal="center"/>
      <protection locked="0"/>
    </xf>
    <xf numFmtId="44" fontId="85" fillId="25" borderId="11" xfId="11" applyFont="1" applyFill="1" applyBorder="1" applyAlignment="1" applyProtection="1">
      <alignment horizontal="center"/>
    </xf>
    <xf numFmtId="174" fontId="86" fillId="10" borderId="9" xfId="5" applyNumberFormat="1" applyFont="1" applyFill="1" applyBorder="1" applyAlignment="1">
      <alignment horizontal="center"/>
    </xf>
    <xf numFmtId="175" fontId="86" fillId="10" borderId="10" xfId="5" applyNumberFormat="1" applyFont="1" applyFill="1" applyBorder="1" applyAlignment="1" applyProtection="1">
      <alignment horizontal="center"/>
      <protection locked="0"/>
    </xf>
    <xf numFmtId="164" fontId="86" fillId="10" borderId="9" xfId="5" applyNumberFormat="1" applyFont="1" applyFill="1" applyBorder="1" applyAlignment="1">
      <alignment horizontal="center"/>
    </xf>
    <xf numFmtId="164" fontId="86" fillId="10" borderId="29" xfId="11" applyNumberFormat="1" applyFont="1" applyFill="1" applyBorder="1" applyAlignment="1" applyProtection="1">
      <alignment horizontal="center"/>
    </xf>
    <xf numFmtId="42" fontId="85" fillId="16" borderId="69" xfId="11" applyNumberFormat="1" applyFont="1" applyFill="1" applyBorder="1" applyAlignment="1" applyProtection="1">
      <alignment horizontal="center"/>
    </xf>
    <xf numFmtId="42" fontId="85" fillId="16" borderId="35" xfId="11" applyNumberFormat="1" applyFont="1" applyFill="1" applyBorder="1" applyAlignment="1" applyProtection="1">
      <alignment horizontal="center"/>
    </xf>
    <xf numFmtId="49" fontId="86" fillId="24" borderId="10" xfId="5" applyNumberFormat="1" applyFont="1" applyFill="1" applyBorder="1" applyAlignment="1" applyProtection="1">
      <alignment horizontal="left" vertical="center" wrapText="1"/>
      <protection locked="0"/>
    </xf>
    <xf numFmtId="38" fontId="86" fillId="24" borderId="10" xfId="5" applyNumberFormat="1" applyFont="1" applyFill="1" applyBorder="1" applyAlignment="1" applyProtection="1">
      <alignment horizontal="center"/>
      <protection locked="0"/>
    </xf>
    <xf numFmtId="38" fontId="85" fillId="24" borderId="12" xfId="5" applyNumberFormat="1" applyFont="1" applyFill="1" applyBorder="1" applyAlignment="1" applyProtection="1">
      <alignment horizontal="center"/>
      <protection locked="0"/>
    </xf>
    <xf numFmtId="38" fontId="86" fillId="24" borderId="10" xfId="5" applyNumberFormat="1" applyFont="1" applyFill="1" applyBorder="1" applyAlignment="1">
      <alignment horizontal="center"/>
    </xf>
    <xf numFmtId="164" fontId="86" fillId="24" borderId="9" xfId="5" applyNumberFormat="1" applyFont="1" applyFill="1" applyBorder="1" applyAlignment="1" applyProtection="1">
      <alignment horizontal="center"/>
      <protection locked="0"/>
    </xf>
    <xf numFmtId="44" fontId="85" fillId="24" borderId="10" xfId="11" applyFont="1" applyFill="1" applyBorder="1" applyAlignment="1" applyProtection="1">
      <alignment horizontal="center"/>
    </xf>
    <xf numFmtId="164" fontId="87" fillId="24" borderId="10" xfId="5" applyNumberFormat="1" applyFont="1" applyFill="1" applyBorder="1" applyAlignment="1">
      <alignment horizontal="center"/>
    </xf>
    <xf numFmtId="44" fontId="85" fillId="24" borderId="11" xfId="5" applyNumberFormat="1" applyFont="1" applyFill="1" applyBorder="1" applyAlignment="1">
      <alignment horizontal="center"/>
    </xf>
    <xf numFmtId="166" fontId="86" fillId="24" borderId="9" xfId="5" applyNumberFormat="1" applyFont="1" applyFill="1" applyBorder="1" applyAlignment="1" applyProtection="1">
      <alignment horizontal="center"/>
      <protection locked="0"/>
    </xf>
    <xf numFmtId="3" fontId="86" fillId="24" borderId="10" xfId="5" applyNumberFormat="1" applyFont="1" applyFill="1" applyBorder="1" applyAlignment="1" applyProtection="1">
      <alignment horizontal="center"/>
      <protection locked="0"/>
    </xf>
    <xf numFmtId="44" fontId="85" fillId="24" borderId="11" xfId="11" applyFont="1" applyFill="1" applyBorder="1" applyAlignment="1" applyProtection="1">
      <alignment horizontal="center"/>
    </xf>
    <xf numFmtId="174" fontId="86" fillId="24" borderId="9" xfId="5" applyNumberFormat="1" applyFont="1" applyFill="1" applyBorder="1" applyAlignment="1">
      <alignment horizontal="center"/>
    </xf>
    <xf numFmtId="175" fontId="86" fillId="24" borderId="10" xfId="5" applyNumberFormat="1" applyFont="1" applyFill="1" applyBorder="1" applyAlignment="1" applyProtection="1">
      <alignment horizontal="center"/>
      <protection locked="0"/>
    </xf>
    <xf numFmtId="164" fontId="86" fillId="24" borderId="9" xfId="5" applyNumberFormat="1" applyFont="1" applyFill="1" applyBorder="1" applyAlignment="1">
      <alignment horizontal="center"/>
    </xf>
    <xf numFmtId="164" fontId="86" fillId="24" borderId="29" xfId="11" applyNumberFormat="1" applyFont="1" applyFill="1" applyBorder="1" applyAlignment="1" applyProtection="1">
      <alignment horizontal="center"/>
    </xf>
    <xf numFmtId="42" fontId="85" fillId="24" borderId="69" xfId="11" applyNumberFormat="1" applyFont="1" applyFill="1" applyBorder="1" applyAlignment="1" applyProtection="1">
      <alignment horizontal="center"/>
    </xf>
    <xf numFmtId="42" fontId="85" fillId="24" borderId="35" xfId="11" applyNumberFormat="1" applyFont="1" applyFill="1" applyBorder="1" applyAlignment="1" applyProtection="1">
      <alignment horizontal="center"/>
    </xf>
    <xf numFmtId="164" fontId="85" fillId="19" borderId="70" xfId="5" quotePrefix="1" applyNumberFormat="1" applyFont="1" applyFill="1" applyBorder="1" applyAlignment="1">
      <alignment horizontal="left"/>
    </xf>
    <xf numFmtId="164" fontId="86" fillId="19" borderId="71" xfId="5" quotePrefix="1" applyNumberFormat="1" applyFont="1" applyFill="1" applyBorder="1" applyAlignment="1">
      <alignment horizontal="center" wrapText="1"/>
    </xf>
    <xf numFmtId="164" fontId="85" fillId="19" borderId="70" xfId="5" quotePrefix="1" applyNumberFormat="1" applyFont="1" applyFill="1" applyBorder="1" applyAlignment="1">
      <alignment horizontal="center"/>
    </xf>
    <xf numFmtId="164" fontId="86" fillId="19" borderId="70" xfId="5" applyNumberFormat="1" applyFont="1" applyFill="1" applyBorder="1" applyAlignment="1">
      <alignment horizontal="center"/>
    </xf>
    <xf numFmtId="38" fontId="86" fillId="19" borderId="70" xfId="5" applyNumberFormat="1" applyFont="1" applyFill="1" applyBorder="1" applyAlignment="1">
      <alignment horizontal="center"/>
    </xf>
    <xf numFmtId="38" fontId="86" fillId="19" borderId="72" xfId="5" applyNumberFormat="1" applyFont="1" applyFill="1" applyBorder="1" applyAlignment="1">
      <alignment horizontal="center"/>
    </xf>
    <xf numFmtId="38" fontId="86" fillId="19" borderId="41" xfId="5" applyNumberFormat="1" applyFont="1" applyFill="1" applyBorder="1" applyAlignment="1">
      <alignment horizontal="center"/>
    </xf>
    <xf numFmtId="164" fontId="86" fillId="19" borderId="73" xfId="5" applyNumberFormat="1" applyFont="1" applyFill="1" applyBorder="1" applyAlignment="1">
      <alignment horizontal="center"/>
    </xf>
    <xf numFmtId="164" fontId="85" fillId="19" borderId="74" xfId="5" applyNumberFormat="1" applyFont="1" applyFill="1" applyBorder="1" applyAlignment="1">
      <alignment horizontal="center"/>
    </xf>
    <xf numFmtId="164" fontId="85" fillId="19" borderId="41" xfId="5" applyNumberFormat="1" applyFont="1" applyFill="1" applyBorder="1" applyAlignment="1">
      <alignment horizontal="center"/>
    </xf>
    <xf numFmtId="3" fontId="86" fillId="19" borderId="70" xfId="5" applyNumberFormat="1" applyFont="1" applyFill="1" applyBorder="1" applyAlignment="1">
      <alignment horizontal="center"/>
    </xf>
    <xf numFmtId="164" fontId="85" fillId="19" borderId="73" xfId="5" applyNumberFormat="1" applyFont="1" applyFill="1" applyBorder="1" applyAlignment="1">
      <alignment horizontal="center"/>
    </xf>
    <xf numFmtId="164" fontId="85" fillId="19" borderId="70" xfId="5" applyNumberFormat="1" applyFont="1" applyFill="1" applyBorder="1" applyAlignment="1" applyProtection="1">
      <alignment horizontal="center"/>
      <protection locked="0"/>
    </xf>
    <xf numFmtId="42" fontId="85" fillId="19" borderId="71" xfId="11" applyNumberFormat="1" applyFont="1" applyFill="1" applyBorder="1" applyAlignment="1" applyProtection="1">
      <alignment horizontal="center"/>
    </xf>
    <xf numFmtId="42" fontId="85" fillId="19" borderId="75" xfId="11" applyNumberFormat="1" applyFont="1" applyFill="1" applyBorder="1" applyAlignment="1" applyProtection="1">
      <alignment horizontal="center"/>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xf numFmtId="0" fontId="48"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Protection="1">
      <protection locked="0"/>
    </xf>
    <xf numFmtId="0" fontId="0" fillId="0" borderId="41" xfId="0" applyBorder="1" applyProtection="1">
      <protection locked="0"/>
    </xf>
    <xf numFmtId="0" fontId="16" fillId="0" borderId="1" xfId="0" applyFont="1" applyBorder="1" applyAlignment="1" applyProtection="1">
      <alignment horizontal="center"/>
      <protection locked="0"/>
    </xf>
    <xf numFmtId="0" fontId="49" fillId="0" borderId="29" xfId="0" applyFont="1" applyBorder="1" applyAlignment="1" applyProtection="1">
      <alignment horizontal="center"/>
      <protection locked="0"/>
    </xf>
    <xf numFmtId="0" fontId="50" fillId="16" borderId="10" xfId="0" applyFont="1" applyFill="1" applyBorder="1" applyAlignment="1" applyProtection="1">
      <alignment horizontal="center"/>
      <protection locked="0"/>
    </xf>
    <xf numFmtId="0" fontId="49" fillId="16" borderId="10" xfId="0" applyFont="1" applyFill="1" applyBorder="1" applyAlignment="1" applyProtection="1">
      <alignment horizontal="center"/>
      <protection locked="0"/>
    </xf>
    <xf numFmtId="0" fontId="50" fillId="15" borderId="10" xfId="0" applyFont="1" applyFill="1" applyBorder="1" applyAlignment="1" applyProtection="1">
      <alignment horizontal="center"/>
      <protection locked="0"/>
    </xf>
    <xf numFmtId="0" fontId="49" fillId="15" borderId="10" xfId="0" applyFont="1" applyFill="1" applyBorder="1" applyAlignment="1" applyProtection="1">
      <alignment horizontal="center"/>
      <protection locked="0"/>
    </xf>
    <xf numFmtId="0" fontId="49"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5"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0" fillId="0" borderId="31" xfId="0" applyBorder="1"/>
    <xf numFmtId="0" fontId="31" fillId="0" borderId="31" xfId="0" applyFont="1" applyBorder="1" applyAlignment="1">
      <alignment horizontal="center"/>
    </xf>
    <xf numFmtId="0" fontId="6" fillId="14" borderId="0" xfId="0" applyFont="1" applyFill="1"/>
    <xf numFmtId="0" fontId="0" fillId="0" borderId="0" xfId="0"/>
    <xf numFmtId="0" fontId="21" fillId="0" borderId="0" xfId="0" applyFont="1" applyAlignment="1">
      <alignment horizontal="left" vertical="top" wrapText="1"/>
    </xf>
    <xf numFmtId="0" fontId="14" fillId="0" borderId="0" xfId="0" applyFont="1" applyAlignment="1">
      <alignment wrapText="1"/>
    </xf>
    <xf numFmtId="0" fontId="14" fillId="0" borderId="0" xfId="0" applyFont="1" applyAlignment="1">
      <alignment horizontal="left" wrapText="1"/>
    </xf>
    <xf numFmtId="0" fontId="14" fillId="0" borderId="0" xfId="0" applyFont="1"/>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17"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0" fillId="0" borderId="2" xfId="0" applyBorder="1"/>
    <xf numFmtId="0" fontId="0" fillId="0" borderId="31" xfId="0" applyBorder="1"/>
    <xf numFmtId="0" fontId="14" fillId="11" borderId="36" xfId="0" applyFont="1" applyFill="1" applyBorder="1" applyAlignment="1">
      <alignment horizontal="left" vertical="top" wrapText="1"/>
    </xf>
    <xf numFmtId="0" fontId="14" fillId="11" borderId="0" xfId="0" applyFont="1" applyFill="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1" fillId="0" borderId="0" xfId="0" applyFont="1" applyAlignment="1">
      <alignment horizontal="left" vertical="center" wrapText="1"/>
    </xf>
    <xf numFmtId="0" fontId="45" fillId="0" borderId="0" xfId="0" applyFont="1" applyAlignment="1">
      <alignment wrapText="1"/>
    </xf>
    <xf numFmtId="0" fontId="28" fillId="0" borderId="0" xfId="0" applyFont="1" applyAlignment="1">
      <alignment horizontal="center"/>
    </xf>
    <xf numFmtId="0" fontId="27"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3" fillId="21" borderId="0" xfId="0" applyFont="1" applyFill="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49" fontId="14" fillId="0" borderId="0" xfId="0" applyNumberFormat="1" applyFont="1" applyAlignment="1">
      <alignment horizontal="left" wrapText="1"/>
    </xf>
    <xf numFmtId="49" fontId="14" fillId="0" borderId="0" xfId="0" applyNumberFormat="1" applyFont="1" applyAlignment="1">
      <alignment wrapText="1"/>
    </xf>
    <xf numFmtId="0" fontId="47" fillId="16" borderId="41" xfId="0" applyFont="1" applyFill="1" applyBorder="1" applyAlignment="1" applyProtection="1">
      <alignment horizontal="center"/>
      <protection locked="0"/>
    </xf>
    <xf numFmtId="0" fontId="47" fillId="16" borderId="47" xfId="0" applyFont="1" applyFill="1" applyBorder="1" applyAlignment="1" applyProtection="1">
      <alignment horizontal="center"/>
      <protection locked="0"/>
    </xf>
    <xf numFmtId="0" fontId="47"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Protection="1">
      <protection locked="0"/>
    </xf>
    <xf numFmtId="0" fontId="2" fillId="0" borderId="1" xfId="0" applyFont="1" applyBorder="1" applyProtection="1">
      <protection locked="0"/>
    </xf>
    <xf numFmtId="0" fontId="0" fillId="0" borderId="1" xfId="0" applyBorder="1" applyProtection="1">
      <protection locked="0"/>
    </xf>
    <xf numFmtId="49" fontId="2" fillId="0" borderId="1" xfId="0" applyNumberFormat="1" applyFont="1" applyBorder="1" applyAlignment="1" applyProtection="1">
      <alignment vertical="center" wrapText="1"/>
      <protection locked="0"/>
    </xf>
    <xf numFmtId="49" fontId="16" fillId="0" borderId="1" xfId="0" applyNumberFormat="1" applyFont="1" applyBorder="1" applyAlignment="1">
      <alignment horizontal="center" wrapText="1"/>
    </xf>
    <xf numFmtId="0" fontId="14" fillId="0" borderId="1" xfId="0" applyFont="1" applyBorder="1"/>
    <xf numFmtId="0" fontId="4" fillId="0" borderId="0" xfId="0" applyFont="1" applyAlignment="1">
      <alignment horizontal="left" vertical="top" wrapText="1"/>
    </xf>
    <xf numFmtId="0" fontId="2" fillId="0" borderId="0" xfId="0" applyFont="1" applyAlignment="1">
      <alignment horizontal="left" vertical="top" wrapText="1"/>
    </xf>
    <xf numFmtId="0" fontId="36" fillId="0" borderId="0" xfId="0" applyFont="1" applyAlignment="1">
      <alignment horizontal="left" vertical="top"/>
    </xf>
    <xf numFmtId="49" fontId="4" fillId="0" borderId="0" xfId="0" applyNumberFormat="1" applyFont="1" applyAlignment="1">
      <alignment wrapText="1"/>
    </xf>
    <xf numFmtId="0" fontId="36" fillId="0" borderId="0" xfId="0" applyFont="1" applyAlignment="1">
      <alignment horizontal="center" vertical="center"/>
    </xf>
    <xf numFmtId="0" fontId="7" fillId="0" borderId="42" xfId="0" applyFont="1" applyBorder="1" applyAlignment="1">
      <alignment horizontal="center"/>
    </xf>
    <xf numFmtId="0" fontId="0" fillId="0" borderId="44" xfId="0" applyBorder="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7" fillId="16" borderId="2" xfId="0" applyFont="1" applyFill="1" applyBorder="1" applyAlignment="1">
      <alignment horizontal="center"/>
    </xf>
    <xf numFmtId="0" fontId="7" fillId="16"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7" fillId="16" borderId="27" xfId="0" applyFont="1" applyFill="1" applyBorder="1" applyAlignment="1">
      <alignment horizontal="center"/>
    </xf>
    <xf numFmtId="0" fontId="7" fillId="16" borderId="44" xfId="0" applyFont="1" applyFill="1" applyBorder="1" applyAlignment="1">
      <alignment horizontal="center"/>
    </xf>
    <xf numFmtId="0" fontId="4" fillId="0" borderId="0" xfId="0" applyFont="1"/>
    <xf numFmtId="0" fontId="21" fillId="0" borderId="0" xfId="0" applyFont="1" applyAlignment="1">
      <alignment vertical="top" wrapText="1"/>
    </xf>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49" fontId="85" fillId="24" borderId="2" xfId="5" applyNumberFormat="1" applyFont="1" applyFill="1" applyBorder="1" applyAlignment="1" applyProtection="1">
      <alignment horizontal="left" vertical="center" wrapText="1"/>
      <protection locked="0"/>
    </xf>
    <xf numFmtId="49" fontId="85"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2" fillId="12" borderId="2" xfId="5" applyFont="1" applyFill="1" applyBorder="1" applyAlignment="1">
      <alignment horizontal="center" vertical="center"/>
    </xf>
    <xf numFmtId="0" fontId="62" fillId="12" borderId="30" xfId="5" applyFont="1" applyFill="1" applyBorder="1" applyAlignment="1">
      <alignment horizontal="center" vertical="center"/>
    </xf>
    <xf numFmtId="0" fontId="62" fillId="12" borderId="31" xfId="5" applyFont="1" applyFill="1" applyBorder="1" applyAlignment="1">
      <alignment horizontal="center" vertical="center"/>
    </xf>
    <xf numFmtId="0" fontId="63" fillId="28" borderId="2" xfId="5" applyFont="1" applyFill="1" applyBorder="1" applyAlignment="1">
      <alignment horizontal="center" vertical="center"/>
    </xf>
    <xf numFmtId="0" fontId="63" fillId="28" borderId="30" xfId="5" applyFont="1" applyFill="1" applyBorder="1" applyAlignment="1">
      <alignment horizontal="center" vertical="center"/>
    </xf>
    <xf numFmtId="0" fontId="63" fillId="28" borderId="31" xfId="5" applyFont="1" applyFill="1" applyBorder="1" applyAlignment="1">
      <alignment horizontal="center" vertical="center"/>
    </xf>
    <xf numFmtId="0" fontId="64" fillId="29" borderId="2" xfId="5" applyFont="1" applyFill="1" applyBorder="1" applyAlignment="1">
      <alignment horizontal="center" vertical="center"/>
    </xf>
    <xf numFmtId="0" fontId="64" fillId="29" borderId="30" xfId="5" applyFont="1" applyFill="1" applyBorder="1" applyAlignment="1">
      <alignment horizontal="center" vertical="center"/>
    </xf>
    <xf numFmtId="0" fontId="64" fillId="29" borderId="31" xfId="5" applyFont="1" applyFill="1" applyBorder="1" applyAlignment="1">
      <alignment horizontal="center" vertical="center"/>
    </xf>
    <xf numFmtId="0" fontId="67" fillId="32" borderId="1" xfId="7" applyFont="1" applyFill="1" applyBorder="1" applyAlignment="1">
      <alignment horizontal="center" vertical="center"/>
    </xf>
    <xf numFmtId="172" fontId="45" fillId="0" borderId="1" xfId="8" applyNumberFormat="1" applyFont="1" applyBorder="1" applyAlignment="1">
      <alignment horizontal="left" vertical="center"/>
    </xf>
    <xf numFmtId="0" fontId="66" fillId="29" borderId="2" xfId="7" applyFont="1" applyFill="1" applyBorder="1" applyAlignment="1">
      <alignment horizontal="right" vertical="center"/>
    </xf>
    <xf numFmtId="0" fontId="66" fillId="29" borderId="30" xfId="7" applyFont="1" applyFill="1" applyBorder="1" applyAlignment="1">
      <alignment horizontal="right" vertical="center"/>
    </xf>
    <xf numFmtId="0" fontId="66" fillId="29" borderId="31" xfId="7" applyFont="1" applyFill="1" applyBorder="1" applyAlignment="1">
      <alignment horizontal="right" vertical="center"/>
    </xf>
    <xf numFmtId="0" fontId="69" fillId="12" borderId="2" xfId="7" applyFont="1" applyFill="1" applyBorder="1" applyAlignment="1">
      <alignment horizontal="right" vertical="center"/>
    </xf>
    <xf numFmtId="0" fontId="69" fillId="12" borderId="30" xfId="7" applyFont="1" applyFill="1" applyBorder="1" applyAlignment="1">
      <alignment horizontal="right" vertical="center"/>
    </xf>
    <xf numFmtId="0" fontId="69" fillId="12" borderId="31" xfId="7" applyFont="1" applyFill="1" applyBorder="1" applyAlignment="1">
      <alignment horizontal="right" vertical="center"/>
    </xf>
    <xf numFmtId="0" fontId="68" fillId="28" borderId="2" xfId="7" applyFont="1" applyFill="1" applyBorder="1" applyAlignment="1">
      <alignment horizontal="right" vertical="center"/>
    </xf>
    <xf numFmtId="0" fontId="68" fillId="28" borderId="30" xfId="7" applyFont="1" applyFill="1" applyBorder="1" applyAlignment="1">
      <alignment horizontal="right" vertical="center"/>
    </xf>
    <xf numFmtId="0" fontId="68" fillId="28" borderId="31" xfId="7" applyFont="1" applyFill="1" applyBorder="1" applyAlignment="1">
      <alignment horizontal="right" vertical="center"/>
    </xf>
    <xf numFmtId="0" fontId="78" fillId="29" borderId="7" xfId="9" applyFont="1" applyFill="1" applyBorder="1" applyAlignment="1">
      <alignment horizontal="center" vertical="center" wrapText="1"/>
    </xf>
    <xf numFmtId="0" fontId="78" fillId="29" borderId="46" xfId="9" applyFont="1" applyFill="1" applyBorder="1" applyAlignment="1">
      <alignment horizontal="center" vertical="center" wrapText="1"/>
    </xf>
    <xf numFmtId="0" fontId="76" fillId="32" borderId="2" xfId="9" applyFont="1" applyFill="1" applyBorder="1" applyAlignment="1">
      <alignment horizontal="right" vertical="center" wrapText="1"/>
    </xf>
    <xf numFmtId="0" fontId="76" fillId="32" borderId="30" xfId="9" applyFont="1" applyFill="1" applyBorder="1" applyAlignment="1">
      <alignment horizontal="right" vertical="center" wrapText="1"/>
    </xf>
    <xf numFmtId="0" fontId="76" fillId="32" borderId="31" xfId="9" applyFont="1" applyFill="1" applyBorder="1" applyAlignment="1">
      <alignment horizontal="right" vertical="center" wrapText="1"/>
    </xf>
    <xf numFmtId="172" fontId="76" fillId="32" borderId="1" xfId="10" applyNumberFormat="1" applyFont="1" applyFill="1" applyBorder="1" applyAlignment="1">
      <alignment horizontal="center" vertical="center" wrapText="1"/>
    </xf>
    <xf numFmtId="0" fontId="58" fillId="32" borderId="2" xfId="9" applyFont="1" applyFill="1" applyBorder="1" applyAlignment="1">
      <alignment horizontal="center" vertical="center" wrapText="1"/>
    </xf>
    <xf numFmtId="0" fontId="58" fillId="32" borderId="30" xfId="9" applyFont="1" applyFill="1" applyBorder="1" applyAlignment="1">
      <alignment horizontal="center" vertical="center" wrapText="1"/>
    </xf>
    <xf numFmtId="0" fontId="58" fillId="32" borderId="31" xfId="9" applyFont="1" applyFill="1" applyBorder="1" applyAlignment="1">
      <alignment horizontal="center" vertical="center" wrapText="1"/>
    </xf>
    <xf numFmtId="0" fontId="79" fillId="32" borderId="2" xfId="9" applyFont="1" applyFill="1" applyBorder="1" applyAlignment="1">
      <alignment horizontal="right" vertical="center" wrapText="1"/>
    </xf>
    <xf numFmtId="0" fontId="79" fillId="32" borderId="30" xfId="9" applyFont="1" applyFill="1" applyBorder="1" applyAlignment="1">
      <alignment horizontal="right" vertical="center" wrapText="1"/>
    </xf>
    <xf numFmtId="0" fontId="79" fillId="32" borderId="31" xfId="9" applyFont="1" applyFill="1" applyBorder="1" applyAlignment="1">
      <alignment horizontal="right" vertical="center" wrapText="1"/>
    </xf>
    <xf numFmtId="172" fontId="79" fillId="32" borderId="1" xfId="10" applyNumberFormat="1" applyFont="1" applyFill="1" applyBorder="1" applyAlignment="1">
      <alignment horizontal="center" vertical="center" wrapText="1"/>
    </xf>
    <xf numFmtId="0" fontId="80" fillId="32" borderId="2" xfId="9" applyFont="1" applyFill="1" applyBorder="1" applyAlignment="1">
      <alignment horizontal="center" vertical="center" wrapText="1"/>
    </xf>
    <xf numFmtId="0" fontId="80" fillId="32" borderId="30" xfId="9" applyFont="1" applyFill="1" applyBorder="1" applyAlignment="1">
      <alignment horizontal="center" vertical="center" wrapText="1"/>
    </xf>
    <xf numFmtId="0" fontId="80" fillId="32" borderId="31" xfId="9" applyFont="1" applyFill="1" applyBorder="1" applyAlignment="1">
      <alignment horizontal="center" vertical="center" wrapText="1"/>
    </xf>
    <xf numFmtId="0" fontId="77" fillId="28" borderId="7" xfId="9" applyFont="1" applyFill="1" applyBorder="1" applyAlignment="1">
      <alignment horizontal="center" vertical="center" wrapText="1"/>
    </xf>
    <xf numFmtId="0" fontId="77" fillId="28" borderId="46" xfId="9" applyFont="1" applyFill="1" applyBorder="1" applyAlignment="1">
      <alignment horizontal="center" vertical="center" wrapText="1"/>
    </xf>
    <xf numFmtId="0" fontId="74" fillId="12" borderId="7" xfId="9" applyFont="1" applyFill="1" applyBorder="1" applyAlignment="1">
      <alignment horizontal="center" vertical="center" wrapText="1"/>
    </xf>
    <xf numFmtId="0" fontId="74" fillId="12" borderId="46" xfId="9" applyFont="1" applyFill="1" applyBorder="1" applyAlignment="1">
      <alignment horizontal="center" vertical="center" wrapText="1"/>
    </xf>
    <xf numFmtId="0" fontId="70" fillId="32" borderId="2" xfId="9" applyFont="1" applyFill="1" applyBorder="1" applyAlignment="1">
      <alignment horizontal="center" vertical="center" wrapText="1"/>
    </xf>
    <xf numFmtId="0" fontId="70" fillId="32" borderId="30" xfId="9" applyFont="1" applyFill="1" applyBorder="1" applyAlignment="1">
      <alignment horizontal="center" vertical="center" wrapText="1"/>
    </xf>
    <xf numFmtId="0" fontId="70" fillId="32" borderId="31" xfId="9" applyFont="1" applyFill="1" applyBorder="1" applyAlignment="1">
      <alignment horizontal="center" vertical="center" wrapText="1"/>
    </xf>
    <xf numFmtId="0" fontId="71" fillId="32" borderId="1" xfId="9" applyFont="1" applyFill="1" applyBorder="1" applyAlignment="1">
      <alignment horizontal="left" vertical="center" wrapText="1"/>
    </xf>
    <xf numFmtId="0" fontId="72" fillId="0" borderId="1" xfId="9" applyFont="1" applyBorder="1" applyAlignment="1">
      <alignment horizontal="left"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b/>
        <i val="0"/>
      </font>
      <fill>
        <patternFill>
          <bgColor theme="8" tint="0.59996337778862885"/>
        </patternFill>
      </fill>
    </dxf>
    <dxf>
      <font>
        <b/>
        <i val="0"/>
      </font>
      <fill>
        <patternFill>
          <bgColor theme="5" tint="0.59996337778862885"/>
        </patternFill>
      </fill>
    </dxf>
    <dxf>
      <fill>
        <gradientFill degree="225">
          <stop position="0">
            <color theme="0"/>
          </stop>
          <stop position="1">
            <color rgb="FFFF0000"/>
          </stop>
        </gradientFill>
      </fill>
    </dxf>
    <dxf>
      <font>
        <color theme="0" tint="-0.2499465926084170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563880</xdr:colOff>
      <xdr:row>93</xdr:row>
      <xdr:rowOff>129540</xdr:rowOff>
    </xdr:to>
    <xdr:pic>
      <xdr:nvPicPr>
        <xdr:cNvPr id="38" name="Picture 37">
          <a:extLst>
            <a:ext uri="{FF2B5EF4-FFF2-40B4-BE49-F238E27FC236}">
              <a16:creationId xmlns:a16="http://schemas.microsoft.com/office/drawing/2014/main" id="{3DEDFFB7-5D59-AAF7-DEE7-058FB851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146280" cy="1572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row r="8">
          <cell r="A8" t="str">
            <v>Large Business</v>
          </cell>
        </row>
        <row r="144">
          <cell r="A144" t="str">
            <v>Not Applicable</v>
          </cell>
        </row>
        <row r="145">
          <cell r="A145" t="str">
            <v>Phase I</v>
          </cell>
        </row>
        <row r="146">
          <cell r="A146" t="str">
            <v>Phase II</v>
          </cell>
        </row>
        <row r="147">
          <cell r="A147" t="str">
            <v>Phase III</v>
          </cell>
        </row>
      </sheetData>
      <sheetData sheetId="4" refreshError="1"/>
      <sheetData sheetId="5">
        <row r="4">
          <cell r="A4" t="str">
            <v>Large Business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row r="8">
          <cell r="A8" t="str">
            <v>Large Business</v>
          </cell>
        </row>
        <row r="134">
          <cell r="A134" t="str">
            <v>Not Applicable</v>
          </cell>
        </row>
        <row r="135">
          <cell r="A135" t="str">
            <v>Phase I</v>
          </cell>
        </row>
        <row r="136">
          <cell r="A136" t="str">
            <v>Phase II</v>
          </cell>
        </row>
        <row r="137">
          <cell r="A137" t="str">
            <v>Phase III</v>
          </cell>
        </row>
      </sheetData>
      <sheetData sheetId="3">
        <row r="4">
          <cell r="A4" t="str">
            <v>Non-Profit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A3E95-B0F5-4467-AC3B-B928AD7CC0FA}">
  <dimension ref="A1"/>
  <sheetViews>
    <sheetView workbookViewId="0"/>
  </sheetViews>
  <sheetFormatPr defaultRowHeight="12.5" x14ac:dyDescent="0.25"/>
  <sheetData/>
  <phoneticPr fontId="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showRuler="0" zoomScaleNormal="100" workbookViewId="0">
      <selection sqref="A1:N1"/>
    </sheetView>
  </sheetViews>
  <sheetFormatPr defaultColWidth="8.6328125" defaultRowHeight="12.5" x14ac:dyDescent="0.25"/>
  <cols>
    <col min="1" max="1" width="8.36328125" customWidth="1"/>
    <col min="2" max="2" width="12.08984375" customWidth="1"/>
    <col min="3" max="3" width="38.453125" bestFit="1" customWidth="1"/>
    <col min="4" max="4" width="14" customWidth="1"/>
    <col min="7" max="7" width="10.36328125" customWidth="1"/>
    <col min="9" max="9" width="8.6328125" customWidth="1"/>
    <col min="11" max="11" width="9" bestFit="1" customWidth="1"/>
    <col min="16" max="16" width="16.36328125" customWidth="1"/>
  </cols>
  <sheetData>
    <row r="1" spans="1:17" ht="23.5" x14ac:dyDescent="0.55000000000000004">
      <c r="A1" s="633" t="s">
        <v>637</v>
      </c>
      <c r="B1" s="633"/>
      <c r="C1" s="633"/>
      <c r="D1" s="633"/>
      <c r="E1" s="633"/>
      <c r="F1" s="633"/>
      <c r="G1" s="633"/>
      <c r="H1" s="633"/>
      <c r="I1" s="633"/>
      <c r="J1" s="633"/>
      <c r="K1" s="633"/>
      <c r="L1" s="633"/>
      <c r="M1" s="633"/>
      <c r="N1" s="633"/>
    </row>
    <row r="2" spans="1:17" ht="20" customHeight="1" x14ac:dyDescent="0.35">
      <c r="A2" s="638" t="s">
        <v>398</v>
      </c>
      <c r="B2" s="638"/>
      <c r="C2" s="145" t="s">
        <v>397</v>
      </c>
      <c r="D2" s="562" t="s">
        <v>399</v>
      </c>
    </row>
    <row r="3" spans="1:17" ht="18" customHeight="1" x14ac:dyDescent="0.35">
      <c r="A3" s="639" t="s">
        <v>412</v>
      </c>
      <c r="B3" s="639"/>
      <c r="C3" s="145" t="s">
        <v>256</v>
      </c>
      <c r="D3" s="562" t="s">
        <v>372</v>
      </c>
      <c r="E3" s="89"/>
      <c r="F3" s="89"/>
      <c r="G3" s="89"/>
      <c r="H3" s="89"/>
      <c r="J3" s="89"/>
      <c r="K3" s="89"/>
      <c r="L3" s="89"/>
      <c r="M3" s="89"/>
      <c r="N3" s="89"/>
      <c r="O3" s="89"/>
      <c r="P3" s="89"/>
    </row>
    <row r="4" spans="1:17" ht="18" customHeight="1" x14ac:dyDescent="0.35">
      <c r="A4" s="639" t="s">
        <v>254</v>
      </c>
      <c r="B4" s="639"/>
      <c r="C4" s="145" t="s">
        <v>255</v>
      </c>
      <c r="D4" s="89"/>
      <c r="E4" s="89"/>
      <c r="F4" s="89"/>
      <c r="G4" s="89"/>
      <c r="H4" s="89"/>
      <c r="I4" s="89"/>
      <c r="J4" s="89"/>
      <c r="K4" s="89"/>
      <c r="L4" s="89"/>
      <c r="M4" s="89"/>
      <c r="N4" s="89"/>
      <c r="O4" s="89"/>
      <c r="P4" s="89"/>
    </row>
    <row r="5" spans="1:17" ht="18" customHeight="1" x14ac:dyDescent="0.35">
      <c r="A5" s="402" t="s">
        <v>413</v>
      </c>
      <c r="B5" s="402"/>
      <c r="C5" s="145" t="s">
        <v>436</v>
      </c>
      <c r="D5" s="89"/>
      <c r="E5" s="89"/>
      <c r="F5" s="89"/>
      <c r="G5" s="89"/>
      <c r="H5" s="89"/>
      <c r="I5" s="89"/>
      <c r="J5" s="89"/>
      <c r="K5" s="89"/>
      <c r="L5" s="89"/>
      <c r="M5" s="89"/>
      <c r="N5" s="89"/>
      <c r="O5" s="89"/>
      <c r="P5" s="89"/>
    </row>
    <row r="6" spans="1:17" ht="18" customHeight="1" x14ac:dyDescent="0.35">
      <c r="A6" s="402" t="s">
        <v>515</v>
      </c>
      <c r="B6" s="402"/>
      <c r="C6" s="145" t="s">
        <v>519</v>
      </c>
      <c r="D6" s="203" t="s">
        <v>516</v>
      </c>
      <c r="E6" s="89"/>
      <c r="F6" s="89"/>
      <c r="G6" s="89"/>
      <c r="H6" s="89"/>
      <c r="I6" s="89"/>
      <c r="J6" s="89"/>
      <c r="K6" s="89"/>
      <c r="L6" s="89"/>
      <c r="M6" s="89"/>
      <c r="N6" s="89"/>
      <c r="O6" s="89"/>
      <c r="P6" s="89"/>
    </row>
    <row r="7" spans="1:17" ht="15.5" x14ac:dyDescent="0.35">
      <c r="C7" s="89"/>
      <c r="D7" s="89"/>
      <c r="E7" s="89"/>
      <c r="F7" s="89"/>
      <c r="G7" s="89"/>
      <c r="H7" s="89"/>
      <c r="I7" s="89"/>
      <c r="J7" s="89"/>
      <c r="K7" s="89"/>
      <c r="L7" s="89"/>
      <c r="M7" s="89"/>
      <c r="N7" s="89"/>
      <c r="O7" s="89"/>
      <c r="P7" s="89"/>
    </row>
    <row r="8" spans="1:17" ht="15" customHeight="1" x14ac:dyDescent="0.35">
      <c r="B8" s="87" t="s">
        <v>26</v>
      </c>
      <c r="C8" s="89"/>
      <c r="D8" s="89"/>
      <c r="E8" s="89"/>
      <c r="F8" s="89"/>
      <c r="G8" s="89"/>
      <c r="H8" s="89"/>
      <c r="I8" s="89"/>
      <c r="J8" s="89"/>
      <c r="K8" s="89"/>
      <c r="L8" s="89"/>
      <c r="M8" s="89"/>
      <c r="N8" s="89"/>
      <c r="O8" s="89"/>
      <c r="P8" s="89"/>
    </row>
    <row r="9" spans="1:17" ht="15.75" customHeight="1" x14ac:dyDescent="0.25">
      <c r="B9" s="641" t="s">
        <v>632</v>
      </c>
      <c r="C9" s="641"/>
      <c r="D9" s="641"/>
      <c r="E9" s="641"/>
      <c r="F9" s="641"/>
      <c r="G9" s="641"/>
      <c r="H9" s="641"/>
      <c r="I9" s="641"/>
      <c r="J9" s="641"/>
      <c r="K9" s="641"/>
      <c r="L9" s="641"/>
      <c r="M9" s="641"/>
      <c r="N9" s="641"/>
      <c r="O9" s="641"/>
      <c r="P9" s="641"/>
      <c r="Q9" s="641"/>
    </row>
    <row r="10" spans="1:17" ht="81.75" customHeight="1" x14ac:dyDescent="0.25">
      <c r="B10" s="641"/>
      <c r="C10" s="641"/>
      <c r="D10" s="641"/>
      <c r="E10" s="641"/>
      <c r="F10" s="641"/>
      <c r="G10" s="641"/>
      <c r="H10" s="641"/>
      <c r="I10" s="641"/>
      <c r="J10" s="641"/>
      <c r="K10" s="641"/>
      <c r="L10" s="641"/>
      <c r="M10" s="641"/>
      <c r="N10" s="641"/>
      <c r="O10" s="641"/>
      <c r="P10" s="641"/>
      <c r="Q10" s="641"/>
    </row>
    <row r="11" spans="1:17" ht="42.75" customHeight="1" x14ac:dyDescent="0.25">
      <c r="B11" s="644" t="s">
        <v>352</v>
      </c>
      <c r="C11" s="644"/>
      <c r="D11" s="644"/>
      <c r="E11" s="644"/>
      <c r="F11" s="644"/>
      <c r="G11" s="644"/>
      <c r="H11" s="644"/>
      <c r="I11" s="644"/>
      <c r="J11" s="644"/>
      <c r="K11" s="644"/>
      <c r="L11" s="644"/>
      <c r="M11" s="644"/>
      <c r="N11" s="644"/>
      <c r="O11" s="644"/>
      <c r="P11" s="644"/>
      <c r="Q11" s="644"/>
    </row>
    <row r="12" spans="1:17" ht="34.5" customHeight="1" x14ac:dyDescent="0.25">
      <c r="B12" s="642" t="s">
        <v>322</v>
      </c>
      <c r="C12" s="642"/>
      <c r="D12" s="642"/>
      <c r="E12" s="642"/>
      <c r="F12" s="642"/>
      <c r="G12" s="642"/>
      <c r="H12" s="642"/>
      <c r="I12" s="642"/>
      <c r="J12" s="642"/>
      <c r="K12" s="642"/>
      <c r="L12" s="642"/>
      <c r="M12" s="642"/>
      <c r="N12" s="642"/>
      <c r="O12" s="642"/>
      <c r="P12" s="642"/>
      <c r="Q12" s="642"/>
    </row>
    <row r="13" spans="1:17" ht="11.25" customHeight="1" x14ac:dyDescent="0.35">
      <c r="B13" s="88"/>
      <c r="C13" s="88"/>
      <c r="D13" s="88"/>
      <c r="E13" s="88"/>
      <c r="F13" s="88"/>
      <c r="G13" s="88"/>
      <c r="H13" s="88"/>
      <c r="I13" s="88"/>
      <c r="J13" s="88"/>
      <c r="K13" s="88"/>
      <c r="L13" s="88"/>
      <c r="M13" s="88"/>
      <c r="N13" s="88"/>
      <c r="O13" s="88"/>
      <c r="P13" s="89"/>
    </row>
    <row r="14" spans="1:17" ht="18" customHeight="1" x14ac:dyDescent="0.35">
      <c r="B14" s="643" t="s">
        <v>323</v>
      </c>
      <c r="C14" s="643"/>
      <c r="D14" s="643"/>
      <c r="E14" s="643"/>
      <c r="F14" s="643"/>
      <c r="G14" s="643"/>
      <c r="H14" s="643"/>
      <c r="I14" s="643"/>
      <c r="J14" s="643"/>
      <c r="K14" s="643"/>
      <c r="L14" s="643"/>
      <c r="M14" s="643"/>
      <c r="N14" s="643"/>
      <c r="O14" s="643"/>
      <c r="P14" s="643"/>
      <c r="Q14" s="643"/>
    </row>
    <row r="15" spans="1:17" ht="16.25" customHeight="1" x14ac:dyDescent="0.35">
      <c r="B15" s="88"/>
      <c r="C15" s="88"/>
      <c r="D15" s="88"/>
      <c r="E15" s="88"/>
      <c r="F15" s="88"/>
      <c r="G15" s="88"/>
      <c r="H15" s="88"/>
      <c r="I15" s="88"/>
      <c r="J15" s="88"/>
      <c r="K15" s="88"/>
      <c r="L15" s="88"/>
      <c r="M15" s="88"/>
      <c r="N15" s="88"/>
      <c r="O15" s="88"/>
      <c r="P15" s="89"/>
    </row>
    <row r="16" spans="1:17" ht="18" customHeight="1" x14ac:dyDescent="0.25">
      <c r="B16" s="630" t="s">
        <v>120</v>
      </c>
      <c r="C16" s="630"/>
      <c r="D16" s="630"/>
      <c r="E16" s="630"/>
      <c r="F16" s="630"/>
      <c r="G16" s="630"/>
      <c r="H16" s="630"/>
      <c r="I16" s="630"/>
      <c r="J16" s="630"/>
      <c r="K16" s="630"/>
      <c r="L16" s="630"/>
      <c r="M16" s="630"/>
      <c r="N16" s="630"/>
      <c r="O16" s="630"/>
      <c r="P16" s="630"/>
      <c r="Q16" s="630"/>
    </row>
    <row r="17" spans="1:29" ht="18" customHeight="1" x14ac:dyDescent="0.35">
      <c r="A17" s="89"/>
      <c r="B17" s="630"/>
      <c r="C17" s="630"/>
      <c r="D17" s="630"/>
      <c r="E17" s="630"/>
      <c r="F17" s="630"/>
      <c r="G17" s="630"/>
      <c r="H17" s="630"/>
      <c r="I17" s="630"/>
      <c r="J17" s="630"/>
      <c r="K17" s="630"/>
      <c r="L17" s="630"/>
      <c r="M17" s="630"/>
      <c r="N17" s="630"/>
      <c r="O17" s="630"/>
      <c r="P17" s="630"/>
      <c r="Q17" s="630"/>
    </row>
    <row r="18" spans="1:29" ht="34.25" customHeight="1" thickBot="1" x14ac:dyDescent="0.4">
      <c r="A18" s="89"/>
      <c r="B18" s="640" t="s">
        <v>437</v>
      </c>
      <c r="C18" s="640"/>
      <c r="D18" s="640"/>
      <c r="E18" s="640"/>
      <c r="F18" s="640"/>
      <c r="G18" s="640"/>
      <c r="H18" s="640"/>
      <c r="I18" s="640"/>
      <c r="J18" s="640"/>
      <c r="K18" s="640"/>
      <c r="L18" s="640"/>
      <c r="M18" s="640"/>
      <c r="N18" s="640"/>
      <c r="O18" s="640"/>
      <c r="P18" s="89"/>
    </row>
    <row r="19" spans="1:29" ht="31.25" customHeight="1" x14ac:dyDescent="0.35">
      <c r="A19" s="89"/>
      <c r="B19" s="637" t="s">
        <v>438</v>
      </c>
      <c r="C19" s="637"/>
      <c r="D19" s="637"/>
      <c r="E19" s="637"/>
      <c r="F19" s="637"/>
      <c r="G19" s="637"/>
      <c r="H19" s="637"/>
      <c r="I19" s="637"/>
      <c r="J19" s="637"/>
      <c r="K19" s="637"/>
      <c r="L19" s="637"/>
      <c r="M19" s="637"/>
      <c r="N19" s="637"/>
      <c r="O19" s="637"/>
      <c r="P19" s="645" t="s">
        <v>353</v>
      </c>
      <c r="Q19" s="646"/>
      <c r="R19" s="646"/>
      <c r="S19" s="646"/>
      <c r="T19" s="647"/>
    </row>
    <row r="20" spans="1:29" ht="30" customHeight="1" x14ac:dyDescent="0.35">
      <c r="A20" s="89"/>
      <c r="B20" s="631" t="s">
        <v>386</v>
      </c>
      <c r="C20" s="632"/>
      <c r="D20" s="632"/>
      <c r="E20" s="632"/>
      <c r="F20" s="632"/>
      <c r="G20" s="632"/>
      <c r="H20" s="632"/>
      <c r="I20" s="632"/>
      <c r="J20" s="632"/>
      <c r="K20" s="632"/>
      <c r="L20" s="632"/>
      <c r="M20" s="632"/>
      <c r="N20" s="632"/>
      <c r="O20" s="632"/>
      <c r="P20" s="648"/>
      <c r="Q20" s="649"/>
      <c r="R20" s="649"/>
      <c r="S20" s="649"/>
      <c r="T20" s="650"/>
    </row>
    <row r="21" spans="1:29" ht="18" customHeight="1" x14ac:dyDescent="0.35">
      <c r="A21" s="89"/>
      <c r="B21" s="631" t="s">
        <v>146</v>
      </c>
      <c r="C21" s="632"/>
      <c r="D21" s="632"/>
      <c r="E21" s="632"/>
      <c r="F21" s="632"/>
      <c r="G21" s="632"/>
      <c r="H21" s="632"/>
      <c r="I21" s="632"/>
      <c r="J21" s="632"/>
      <c r="K21" s="632"/>
      <c r="L21" s="632"/>
      <c r="M21" s="632"/>
      <c r="N21" s="632"/>
      <c r="O21" s="632"/>
      <c r="P21" s="648"/>
      <c r="Q21" s="649"/>
      <c r="R21" s="649"/>
      <c r="S21" s="649"/>
      <c r="T21" s="650"/>
    </row>
    <row r="22" spans="1:29" ht="18" customHeight="1" x14ac:dyDescent="0.35">
      <c r="A22" s="89"/>
      <c r="B22" s="631" t="s">
        <v>351</v>
      </c>
      <c r="C22" s="632"/>
      <c r="D22" s="632"/>
      <c r="E22" s="632"/>
      <c r="F22" s="632"/>
      <c r="G22" s="632"/>
      <c r="H22" s="632"/>
      <c r="I22" s="632"/>
      <c r="J22" s="632"/>
      <c r="K22" s="632"/>
      <c r="L22" s="632"/>
      <c r="M22" s="632"/>
      <c r="N22" s="632"/>
      <c r="O22" s="632"/>
      <c r="P22" s="648"/>
      <c r="Q22" s="649"/>
      <c r="R22" s="649"/>
      <c r="S22" s="649"/>
      <c r="T22" s="650"/>
    </row>
    <row r="23" spans="1:29" ht="18" customHeight="1" thickBot="1" x14ac:dyDescent="0.4">
      <c r="A23" s="89"/>
      <c r="B23" s="631"/>
      <c r="C23" s="631"/>
      <c r="D23" s="631"/>
      <c r="E23" s="631"/>
      <c r="F23" s="385"/>
      <c r="G23" s="385"/>
      <c r="H23" s="385"/>
      <c r="I23" s="385"/>
      <c r="J23" s="385"/>
      <c r="K23" s="385"/>
      <c r="L23" s="385"/>
      <c r="M23" s="385"/>
      <c r="N23" s="385"/>
      <c r="O23" s="385"/>
      <c r="P23" s="651"/>
      <c r="Q23" s="652"/>
      <c r="R23" s="652"/>
      <c r="S23" s="652"/>
      <c r="T23" s="653"/>
    </row>
    <row r="24" spans="1:29" s="89" customFormat="1" ht="20.399999999999999" customHeight="1" x14ac:dyDescent="0.35"/>
    <row r="25" spans="1:29" s="121" customFormat="1" ht="16" thickBot="1" x14ac:dyDescent="0.4">
      <c r="A25" s="89"/>
      <c r="B25" s="186" t="s">
        <v>101</v>
      </c>
      <c r="C25" s="187"/>
      <c r="D25" s="187"/>
      <c r="E25" s="187"/>
      <c r="F25" s="187"/>
      <c r="G25" s="187"/>
      <c r="H25" s="187"/>
      <c r="I25" s="187"/>
      <c r="J25" s="188" t="s">
        <v>97</v>
      </c>
      <c r="K25" s="187"/>
      <c r="L25" s="187"/>
      <c r="M25" s="187"/>
      <c r="N25" s="187"/>
      <c r="O25" s="187"/>
      <c r="P25" s="187"/>
      <c r="Q25" s="187"/>
      <c r="R25" s="187"/>
      <c r="S25" s="187"/>
      <c r="T25" s="187"/>
      <c r="U25" s="187"/>
      <c r="V25" s="187"/>
      <c r="W25" s="187"/>
      <c r="X25" s="187"/>
      <c r="Y25" s="187"/>
      <c r="Z25" s="187"/>
      <c r="AA25" s="187"/>
      <c r="AB25" s="187"/>
      <c r="AC25" s="187"/>
    </row>
    <row r="26" spans="1:29" s="89" customFormat="1" ht="15.5" x14ac:dyDescent="0.35">
      <c r="B26" s="240"/>
      <c r="C26" s="241" t="str">
        <f>'Total Amount'!B32</f>
        <v>Total Direct Labor Costs</v>
      </c>
      <c r="D26" s="242">
        <f>'Total Amount'!N32</f>
        <v>0</v>
      </c>
      <c r="E26" s="243"/>
      <c r="J26" s="137" t="s">
        <v>98</v>
      </c>
      <c r="K26" s="135"/>
      <c r="L26" s="135"/>
      <c r="M26" s="135"/>
      <c r="N26" s="135"/>
      <c r="O26" s="135"/>
      <c r="P26" s="128"/>
    </row>
    <row r="27" spans="1:29" s="89" customFormat="1" ht="33" customHeight="1" x14ac:dyDescent="0.35">
      <c r="B27" s="244"/>
      <c r="C27" s="245" t="str">
        <f>'Total Amount'!B35</f>
        <v>Total Fringe Benefit Costs</v>
      </c>
      <c r="D27" s="246">
        <f>'Total Amount'!N35</f>
        <v>0</v>
      </c>
      <c r="E27" s="247"/>
      <c r="J27" s="634" t="str">
        <f>IF(COUNTIF(Subcontractor!B16:O24,"&lt;&gt;"&amp;"")&gt;0, "Prime Contractor's Cost Analysis and Source Selection documentationfor each Subcontractor", "")</f>
        <v/>
      </c>
      <c r="K27" s="635"/>
      <c r="L27" s="635"/>
      <c r="M27" s="635"/>
      <c r="N27" s="635"/>
      <c r="O27" s="635"/>
      <c r="P27" s="636"/>
    </row>
    <row r="28" spans="1:29" s="89" customFormat="1" ht="15.5" x14ac:dyDescent="0.35">
      <c r="B28" s="244"/>
      <c r="C28" s="245" t="str">
        <f>'Total Amount'!B38</f>
        <v>Total Labor Overhead Costs</v>
      </c>
      <c r="D28" s="246">
        <f>'Total Amount'!N38</f>
        <v>0</v>
      </c>
      <c r="E28" s="247"/>
      <c r="J28" s="129" t="str">
        <f>IF(COUNTIF(Consultants!B4:D12,"&lt;&gt;"&amp;"")&gt;0, "Consulting Agreement for each Consultant", "")</f>
        <v/>
      </c>
      <c r="K28" s="130"/>
      <c r="L28" s="130"/>
      <c r="M28" s="130"/>
      <c r="N28" s="130"/>
      <c r="O28" s="130"/>
      <c r="P28" s="131"/>
    </row>
    <row r="29" spans="1:29" s="89" customFormat="1" ht="15.5" x14ac:dyDescent="0.35">
      <c r="B29" s="244"/>
      <c r="C29" s="245" t="str">
        <f>'Total Amount'!B44</f>
        <v>Total Subcontract Costs</v>
      </c>
      <c r="D29" s="246">
        <f>'Total Amount'!N44</f>
        <v>0</v>
      </c>
      <c r="E29" s="247"/>
      <c r="J29" s="129" t="str">
        <f>IF(COUNTIF('Materials-Supplies'!B4:D12,"&lt;&gt;"&amp;"")&gt;0, "Supporting documentation for Materials/Supplies", "")</f>
        <v/>
      </c>
      <c r="K29" s="130"/>
      <c r="L29" s="130"/>
      <c r="M29" s="130"/>
      <c r="N29" s="130"/>
      <c r="O29" s="130"/>
      <c r="P29" s="131"/>
    </row>
    <row r="30" spans="1:29" s="89" customFormat="1" ht="15.5" x14ac:dyDescent="0.35">
      <c r="B30" s="244"/>
      <c r="C30" s="245" t="str">
        <f>'Total Amount'!B50</f>
        <v>Total Consultant Costs</v>
      </c>
      <c r="D30" s="246">
        <f>'Total Amount'!N50</f>
        <v>0</v>
      </c>
      <c r="E30" s="247"/>
      <c r="J30" s="129" t="str">
        <f>IF(COUNTIF(Equipment!B4:H8,"&lt;&gt;"&amp;"")&gt;0, "Supporting documentation for Equipment", "")</f>
        <v/>
      </c>
      <c r="K30" s="130"/>
      <c r="L30" s="130"/>
      <c r="M30" s="130"/>
      <c r="N30" s="130"/>
      <c r="O30" s="130"/>
      <c r="P30" s="131"/>
    </row>
    <row r="31" spans="1:29" s="89" customFormat="1" ht="15.5" x14ac:dyDescent="0.35">
      <c r="B31" s="244"/>
      <c r="C31" s="245" t="str">
        <f>'Total Amount'!B56</f>
        <v>Total Other Direct Costs</v>
      </c>
      <c r="D31" s="246">
        <f>'Total Amount'!N56</f>
        <v>0</v>
      </c>
      <c r="E31" s="247"/>
      <c r="J31" s="129" t="str">
        <f>IF(COUNTIF('ODC Details'!B4:D10,"&lt;&gt;"&amp;"")&gt;0, "Supporting documentation for Other ODC", "")</f>
        <v/>
      </c>
      <c r="K31" s="130"/>
      <c r="L31" s="130"/>
      <c r="M31" s="130"/>
      <c r="N31" s="130"/>
      <c r="O31" s="130"/>
      <c r="P31" s="131"/>
    </row>
    <row r="32" spans="1:29" s="89" customFormat="1" ht="15.5" x14ac:dyDescent="0.35">
      <c r="B32" s="244"/>
      <c r="C32" s="245" t="str">
        <f>'Total Amount'!B60</f>
        <v>Total Material Handling Costs</v>
      </c>
      <c r="D32" s="246">
        <f>'Total Amount'!N60</f>
        <v>0</v>
      </c>
      <c r="E32" s="247"/>
      <c r="J32" s="129" t="str">
        <f>IF(COUNTIF('Labor Rates'!C8:C30,"&lt;&gt;"&amp;"")&gt;0, "Basis of Indirect Rate for each Indirect Rate", "")</f>
        <v/>
      </c>
      <c r="K32" s="132"/>
      <c r="L32" s="130"/>
      <c r="M32" s="130"/>
      <c r="N32" s="130"/>
      <c r="O32" s="130"/>
      <c r="P32" s="131"/>
    </row>
    <row r="33" spans="1:17" s="89" customFormat="1" ht="15.5" x14ac:dyDescent="0.35">
      <c r="B33" s="244"/>
      <c r="C33" s="245" t="str">
        <f>'Total Amount'!A61</f>
        <v>Subtotal Costs</v>
      </c>
      <c r="D33" s="246">
        <f>'Total Amount'!N61</f>
        <v>0</v>
      </c>
      <c r="E33" s="247"/>
      <c r="J33" s="129"/>
      <c r="K33" s="132"/>
      <c r="L33" s="130"/>
      <c r="M33" s="130"/>
      <c r="N33" s="130"/>
      <c r="O33" s="130"/>
      <c r="P33" s="131"/>
    </row>
    <row r="34" spans="1:17" s="89" customFormat="1" ht="16" thickBot="1" x14ac:dyDescent="0.4">
      <c r="B34" s="244"/>
      <c r="C34" s="245" t="str">
        <f>'Total Amount'!B65</f>
        <v>Total G&amp;A Costs</v>
      </c>
      <c r="D34" s="246">
        <f>'Total Amount'!N65</f>
        <v>0</v>
      </c>
      <c r="E34" s="247"/>
      <c r="J34" s="140"/>
      <c r="K34" s="133"/>
      <c r="L34" s="133"/>
      <c r="M34" s="133"/>
      <c r="N34" s="133"/>
      <c r="O34" s="133"/>
      <c r="P34" s="134"/>
    </row>
    <row r="35" spans="1:17" s="89" customFormat="1" ht="16" thickBot="1" x14ac:dyDescent="0.4">
      <c r="B35" s="244"/>
      <c r="C35" s="245" t="str">
        <f>'Total Amount'!A66</f>
        <v>Subtotal Costs</v>
      </c>
      <c r="D35" s="246">
        <f>'Total Amount'!N66</f>
        <v>0</v>
      </c>
      <c r="E35" s="247"/>
    </row>
    <row r="36" spans="1:17" s="89" customFormat="1" ht="15.5" x14ac:dyDescent="0.35">
      <c r="B36" s="244"/>
      <c r="C36" s="245" t="str">
        <f>'Total Amount'!B70</f>
        <v>Total Cost of Money</v>
      </c>
      <c r="D36" s="246">
        <f>'Total Amount'!N70</f>
        <v>0</v>
      </c>
      <c r="E36" s="247"/>
      <c r="J36" s="138" t="s">
        <v>99</v>
      </c>
      <c r="K36" s="136"/>
      <c r="L36" s="136"/>
      <c r="M36" s="136"/>
      <c r="N36" s="136"/>
      <c r="O36" s="136"/>
      <c r="P36" s="393"/>
      <c r="Q36" s="389"/>
    </row>
    <row r="37" spans="1:17" s="89" customFormat="1" ht="15.5" x14ac:dyDescent="0.35">
      <c r="B37" s="244"/>
      <c r="C37" s="245" t="str">
        <f>'Total Amount'!A71</f>
        <v>Total Estimated Costs</v>
      </c>
      <c r="D37" s="246">
        <f>'Total Amount'!N71</f>
        <v>0</v>
      </c>
      <c r="E37" s="247"/>
      <c r="J37" s="390" t="s">
        <v>144</v>
      </c>
      <c r="K37" s="391"/>
      <c r="L37" s="391"/>
      <c r="M37" s="391"/>
      <c r="N37" s="391"/>
      <c r="O37" s="391"/>
      <c r="P37" s="391"/>
      <c r="Q37" s="392"/>
    </row>
    <row r="38" spans="1:17" s="89" customFormat="1" ht="15.75" customHeight="1" x14ac:dyDescent="0.35">
      <c r="B38" s="248"/>
      <c r="C38" s="245" t="str">
        <f>'Total Amount'!A72</f>
        <v>Fixed Fee (If proposing a CPFF contract) or Profit</v>
      </c>
      <c r="D38" s="249">
        <f>'Total Amount'!N72</f>
        <v>0</v>
      </c>
      <c r="E38" s="250"/>
      <c r="F38" s="141"/>
      <c r="J38" s="390" t="s">
        <v>145</v>
      </c>
      <c r="K38" s="391"/>
      <c r="L38" s="391"/>
      <c r="M38" s="391"/>
      <c r="N38" s="391"/>
      <c r="O38" s="391"/>
      <c r="P38" s="391"/>
      <c r="Q38" s="392"/>
    </row>
    <row r="39" spans="1:17" s="141" customFormat="1" ht="17.25" customHeight="1" thickBot="1" x14ac:dyDescent="0.4">
      <c r="B39" s="251"/>
      <c r="C39" s="252" t="str">
        <f>'Total Amount'!A73</f>
        <v>Total Estimated Costs Plus Fixed Fee</v>
      </c>
      <c r="D39" s="253">
        <f>'Total Amount'!N73</f>
        <v>0</v>
      </c>
      <c r="E39" s="254"/>
      <c r="F39" s="89"/>
      <c r="J39" s="624" t="s">
        <v>354</v>
      </c>
      <c r="K39" s="625"/>
      <c r="L39" s="625"/>
      <c r="M39" s="625"/>
      <c r="N39" s="625"/>
      <c r="O39" s="625"/>
      <c r="P39" s="625"/>
      <c r="Q39" s="626"/>
    </row>
    <row r="40" spans="1:17" s="89" customFormat="1" ht="16" thickBot="1" x14ac:dyDescent="0.4">
      <c r="C40" s="119"/>
      <c r="D40" s="120"/>
      <c r="J40" s="627"/>
      <c r="K40" s="628"/>
      <c r="L40" s="628"/>
      <c r="M40" s="628"/>
      <c r="N40" s="628"/>
      <c r="O40" s="628"/>
      <c r="P40" s="628"/>
      <c r="Q40" s="629"/>
    </row>
    <row r="41" spans="1:17" s="89" customFormat="1" ht="15.5" x14ac:dyDescent="0.35"/>
    <row r="42" spans="1:17" s="89" customFormat="1" ht="15.5" x14ac:dyDescent="0.35"/>
    <row r="43" spans="1:17" s="89" customFormat="1" ht="15.5" x14ac:dyDescent="0.35">
      <c r="B43"/>
      <c r="C43"/>
      <c r="D43"/>
      <c r="E43"/>
      <c r="F43"/>
    </row>
    <row r="44" spans="1:17" s="89" customFormat="1" ht="15.5" x14ac:dyDescent="0.35">
      <c r="A44"/>
      <c r="B44" s="206"/>
      <c r="C44" s="206"/>
      <c r="D44" s="206"/>
      <c r="E44" s="206"/>
      <c r="F44" s="206"/>
      <c r="G44"/>
      <c r="H44"/>
      <c r="I44"/>
      <c r="J44"/>
      <c r="K44"/>
      <c r="L44"/>
      <c r="M44"/>
      <c r="N44"/>
      <c r="O44"/>
      <c r="P44"/>
    </row>
    <row r="45" spans="1:17" ht="24" customHeight="1" x14ac:dyDescent="0.25">
      <c r="G45" s="206"/>
      <c r="H45" s="206"/>
      <c r="I45" s="206"/>
      <c r="J45" s="206"/>
      <c r="K45" s="206"/>
      <c r="L45" s="206"/>
      <c r="M45" s="206"/>
      <c r="N45" s="206"/>
      <c r="O45" s="206"/>
    </row>
  </sheetData>
  <mergeCells count="18">
    <mergeCell ref="B11:Q11"/>
    <mergeCell ref="P19:T23"/>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topLeftCell="A55" workbookViewId="0">
      <selection activeCell="A2" sqref="A2"/>
    </sheetView>
  </sheetViews>
  <sheetFormatPr defaultRowHeight="12.5" x14ac:dyDescent="0.25"/>
  <cols>
    <col min="1" max="1" width="12.36328125" customWidth="1"/>
    <col min="2" max="2" width="157.36328125" customWidth="1"/>
    <col min="3" max="3" width="148.90625" customWidth="1"/>
  </cols>
  <sheetData>
    <row r="1" spans="1:21" ht="18.5" thickBot="1" x14ac:dyDescent="0.45">
      <c r="A1" s="480" t="s">
        <v>546</v>
      </c>
      <c r="B1" s="481"/>
      <c r="C1" s="210"/>
      <c r="D1" s="210"/>
      <c r="E1" s="210"/>
      <c r="F1" s="210"/>
      <c r="G1" s="210"/>
      <c r="H1" s="210"/>
      <c r="I1" s="210"/>
      <c r="J1" s="210"/>
      <c r="K1" s="210"/>
      <c r="L1" s="210"/>
      <c r="M1" s="210"/>
      <c r="N1" s="210"/>
      <c r="O1" s="210"/>
      <c r="P1" s="210"/>
      <c r="Q1" s="210"/>
      <c r="R1" s="210"/>
      <c r="S1" s="210"/>
      <c r="T1" s="210"/>
      <c r="U1" s="210"/>
    </row>
    <row r="3" spans="1:21" ht="30.65" customHeight="1" x14ac:dyDescent="0.35">
      <c r="A3" s="654" t="s">
        <v>547</v>
      </c>
      <c r="B3" s="654"/>
    </row>
    <row r="4" spans="1:21" ht="15.5" x14ac:dyDescent="0.35">
      <c r="A4" s="654" t="s">
        <v>548</v>
      </c>
      <c r="B4" s="654"/>
    </row>
    <row r="5" spans="1:21" ht="47.4" customHeight="1" x14ac:dyDescent="0.35">
      <c r="A5" s="655" t="s">
        <v>581</v>
      </c>
      <c r="B5" s="655"/>
    </row>
    <row r="6" spans="1:21" ht="15.5" x14ac:dyDescent="0.35">
      <c r="A6" s="654" t="s">
        <v>582</v>
      </c>
      <c r="B6" s="654"/>
    </row>
    <row r="7" spans="1:21" ht="15.5" x14ac:dyDescent="0.35">
      <c r="A7" s="482"/>
      <c r="B7" s="483"/>
    </row>
    <row r="8" spans="1:21" ht="24" customHeight="1" thickBot="1" x14ac:dyDescent="0.5">
      <c r="A8" s="484" t="s">
        <v>549</v>
      </c>
      <c r="B8" s="179"/>
    </row>
    <row r="9" spans="1:21" ht="15.5" x14ac:dyDescent="0.35">
      <c r="A9" s="485" t="s">
        <v>550</v>
      </c>
      <c r="C9" s="486"/>
    </row>
    <row r="10" spans="1:21" ht="31" x14ac:dyDescent="0.35">
      <c r="A10" s="482"/>
      <c r="B10" s="486" t="s">
        <v>583</v>
      </c>
      <c r="C10" s="483"/>
    </row>
    <row r="11" spans="1:21" ht="31" x14ac:dyDescent="0.35">
      <c r="A11" s="482"/>
      <c r="B11" s="483" t="s">
        <v>551</v>
      </c>
      <c r="C11" s="483"/>
    </row>
    <row r="12" spans="1:21" ht="31" x14ac:dyDescent="0.35">
      <c r="A12" s="482"/>
      <c r="B12" s="487" t="s">
        <v>386</v>
      </c>
      <c r="C12" s="483"/>
    </row>
    <row r="13" spans="1:21" ht="15.5" x14ac:dyDescent="0.35">
      <c r="A13" s="482"/>
      <c r="B13" s="487" t="s">
        <v>552</v>
      </c>
      <c r="C13" s="483"/>
    </row>
    <row r="14" spans="1:21" ht="15.5" x14ac:dyDescent="0.35">
      <c r="A14" s="482"/>
      <c r="B14" s="487" t="s">
        <v>553</v>
      </c>
      <c r="C14" s="483"/>
    </row>
    <row r="15" spans="1:21" ht="15.5" x14ac:dyDescent="0.35">
      <c r="A15" s="485"/>
    </row>
    <row r="16" spans="1:21" ht="15.5" x14ac:dyDescent="0.35">
      <c r="A16" s="485" t="s">
        <v>587</v>
      </c>
    </row>
    <row r="17" spans="1:15" ht="15.5" x14ac:dyDescent="0.35">
      <c r="A17" s="482"/>
      <c r="B17" s="487" t="s">
        <v>554</v>
      </c>
    </row>
    <row r="18" spans="1:15" ht="15.5" x14ac:dyDescent="0.35">
      <c r="A18" s="482"/>
      <c r="B18" s="487" t="s">
        <v>555</v>
      </c>
    </row>
    <row r="19" spans="1:15" ht="15.5" x14ac:dyDescent="0.35">
      <c r="A19" s="482"/>
    </row>
    <row r="20" spans="1:15" ht="15.5" x14ac:dyDescent="0.35">
      <c r="A20" s="485" t="s">
        <v>588</v>
      </c>
    </row>
    <row r="21" spans="1:15" ht="31" x14ac:dyDescent="0.35">
      <c r="A21" s="482"/>
      <c r="B21" s="487" t="s">
        <v>556</v>
      </c>
    </row>
    <row r="22" spans="1:15" ht="31" x14ac:dyDescent="0.35">
      <c r="A22" s="482"/>
      <c r="B22" s="487" t="s">
        <v>557</v>
      </c>
    </row>
    <row r="23" spans="1:15" s="202" customFormat="1" ht="38.4" customHeight="1" x14ac:dyDescent="0.35">
      <c r="B23" s="487" t="s">
        <v>558</v>
      </c>
      <c r="C23" s="483"/>
      <c r="D23" s="479"/>
      <c r="E23" s="479"/>
      <c r="F23" s="479"/>
      <c r="G23" s="479"/>
      <c r="H23" s="479"/>
      <c r="I23" s="479"/>
      <c r="J23" s="479"/>
      <c r="K23" s="479"/>
      <c r="L23" s="479"/>
      <c r="M23" s="479"/>
      <c r="N23" s="479"/>
      <c r="O23" s="479"/>
    </row>
    <row r="24" spans="1:15" s="202" customFormat="1" ht="15.5" x14ac:dyDescent="0.35">
      <c r="B24" s="487" t="s">
        <v>559</v>
      </c>
      <c r="C24" s="483"/>
      <c r="D24" s="479"/>
      <c r="E24" s="479"/>
      <c r="F24" s="479"/>
      <c r="G24" s="479"/>
      <c r="H24" s="479"/>
      <c r="I24" s="479"/>
      <c r="J24" s="479"/>
      <c r="K24" s="479"/>
      <c r="L24" s="479"/>
      <c r="M24" s="479"/>
      <c r="N24" s="479"/>
      <c r="O24" s="479"/>
    </row>
    <row r="25" spans="1:15" s="202" customFormat="1" ht="31" x14ac:dyDescent="0.35">
      <c r="B25" s="487" t="s">
        <v>560</v>
      </c>
      <c r="C25" s="483"/>
      <c r="D25" s="479"/>
      <c r="E25" s="479"/>
      <c r="F25" s="479"/>
      <c r="G25" s="479"/>
      <c r="H25" s="479"/>
      <c r="I25" s="479"/>
      <c r="J25" s="479"/>
      <c r="K25" s="479"/>
      <c r="L25" s="479"/>
      <c r="M25" s="479"/>
      <c r="N25" s="479"/>
      <c r="O25" s="479"/>
    </row>
    <row r="26" spans="1:15" s="202" customFormat="1" ht="15.5" x14ac:dyDescent="0.35">
      <c r="B26" s="487"/>
      <c r="C26" s="483"/>
      <c r="D26" s="479"/>
      <c r="E26" s="479"/>
      <c r="F26" s="479"/>
      <c r="G26" s="479"/>
      <c r="H26" s="479"/>
      <c r="I26" s="479"/>
      <c r="J26" s="479"/>
      <c r="K26" s="479"/>
      <c r="L26" s="479"/>
      <c r="M26" s="479"/>
      <c r="N26" s="479"/>
      <c r="O26" s="479"/>
    </row>
    <row r="27" spans="1:15" s="202" customFormat="1" ht="15.5" x14ac:dyDescent="0.35">
      <c r="A27" s="485" t="s">
        <v>589</v>
      </c>
      <c r="C27" s="487"/>
      <c r="D27" s="488"/>
      <c r="E27" s="488"/>
      <c r="F27" s="488"/>
      <c r="G27" s="488"/>
      <c r="H27" s="488"/>
      <c r="I27" s="488"/>
      <c r="J27" s="488"/>
      <c r="K27" s="488"/>
      <c r="L27" s="488"/>
      <c r="M27" s="488"/>
      <c r="N27" s="488"/>
      <c r="O27" s="488"/>
    </row>
    <row r="28" spans="1:15" s="202" customFormat="1" ht="31" x14ac:dyDescent="0.35">
      <c r="A28" s="482"/>
      <c r="B28" s="487" t="s">
        <v>562</v>
      </c>
      <c r="C28" s="487"/>
      <c r="D28" s="488"/>
      <c r="E28" s="488"/>
      <c r="F28" s="488"/>
      <c r="G28" s="488"/>
      <c r="H28" s="488"/>
      <c r="I28" s="488"/>
      <c r="J28" s="488"/>
      <c r="K28" s="488"/>
      <c r="L28" s="488"/>
      <c r="M28" s="488"/>
      <c r="N28" s="488"/>
      <c r="O28" s="488"/>
    </row>
    <row r="29" spans="1:15" s="202" customFormat="1" ht="31" x14ac:dyDescent="0.35">
      <c r="A29" s="482"/>
      <c r="B29" s="487" t="s">
        <v>563</v>
      </c>
      <c r="C29" s="487"/>
      <c r="D29" s="488"/>
      <c r="E29" s="488"/>
      <c r="F29" s="488"/>
      <c r="G29" s="488"/>
      <c r="H29" s="488"/>
      <c r="I29" s="488"/>
      <c r="J29" s="488"/>
      <c r="K29" s="488"/>
      <c r="L29" s="488"/>
      <c r="M29" s="488"/>
      <c r="N29" s="488"/>
      <c r="O29" s="488"/>
    </row>
    <row r="30" spans="1:15" s="202" customFormat="1" ht="31" x14ac:dyDescent="0.35">
      <c r="A30" s="482"/>
      <c r="B30" s="487" t="s">
        <v>564</v>
      </c>
      <c r="C30" s="487"/>
      <c r="D30" s="488"/>
      <c r="E30" s="488"/>
      <c r="F30" s="488"/>
      <c r="G30" s="488"/>
      <c r="H30" s="488"/>
      <c r="I30" s="488"/>
      <c r="J30" s="488"/>
      <c r="K30" s="488"/>
      <c r="L30" s="488"/>
      <c r="M30" s="488"/>
      <c r="N30" s="488"/>
      <c r="O30" s="488"/>
    </row>
    <row r="31" spans="1:15" s="202" customFormat="1" ht="34.25" customHeight="1" x14ac:dyDescent="0.35">
      <c r="B31" s="487" t="s">
        <v>561</v>
      </c>
      <c r="C31" s="483"/>
      <c r="D31" s="479"/>
      <c r="E31" s="479"/>
      <c r="F31" s="479"/>
      <c r="G31" s="479"/>
      <c r="H31" s="479"/>
      <c r="I31" s="479"/>
      <c r="J31" s="479"/>
      <c r="K31" s="479"/>
      <c r="L31" s="479"/>
      <c r="M31" s="479"/>
      <c r="N31" s="479"/>
      <c r="O31" s="479"/>
    </row>
    <row r="32" spans="1:15" s="202" customFormat="1" ht="15.5" x14ac:dyDescent="0.35">
      <c r="A32" s="482"/>
      <c r="B32" s="487" t="s">
        <v>565</v>
      </c>
      <c r="C32" s="487"/>
      <c r="D32" s="488"/>
      <c r="E32" s="488"/>
      <c r="F32" s="488"/>
      <c r="G32" s="488"/>
      <c r="H32" s="488"/>
      <c r="I32" s="488"/>
      <c r="J32" s="488"/>
      <c r="K32" s="488"/>
      <c r="L32" s="488"/>
      <c r="M32" s="488"/>
      <c r="N32" s="488"/>
      <c r="O32" s="488"/>
    </row>
    <row r="33" spans="1:15" s="202" customFormat="1" ht="18.649999999999999" customHeight="1" x14ac:dyDescent="0.3">
      <c r="B33" s="487" t="s">
        <v>566</v>
      </c>
      <c r="C33" s="487"/>
      <c r="D33" s="488"/>
      <c r="E33" s="488"/>
      <c r="F33" s="488"/>
      <c r="G33" s="488"/>
      <c r="H33" s="488"/>
      <c r="I33" s="488"/>
      <c r="J33" s="488"/>
      <c r="K33" s="488"/>
      <c r="L33" s="488"/>
      <c r="M33" s="488"/>
      <c r="N33" s="488"/>
      <c r="O33" s="488"/>
    </row>
    <row r="34" spans="1:15" s="202" customFormat="1" ht="18.649999999999999" customHeight="1" x14ac:dyDescent="0.3">
      <c r="B34" s="487"/>
      <c r="C34" s="487"/>
      <c r="D34" s="488"/>
      <c r="E34" s="488"/>
      <c r="F34" s="488"/>
      <c r="G34" s="488"/>
      <c r="H34" s="488"/>
      <c r="I34" s="488"/>
      <c r="J34" s="488"/>
      <c r="K34" s="488"/>
      <c r="L34" s="488"/>
      <c r="M34" s="488"/>
      <c r="N34" s="488"/>
      <c r="O34" s="488"/>
    </row>
    <row r="35" spans="1:15" s="202" customFormat="1" ht="18.649999999999999" customHeight="1" x14ac:dyDescent="0.35">
      <c r="A35" s="485" t="s">
        <v>590</v>
      </c>
      <c r="B35" s="487"/>
      <c r="C35" s="487"/>
      <c r="D35" s="488"/>
      <c r="E35" s="488"/>
      <c r="F35" s="488"/>
      <c r="G35" s="488"/>
      <c r="H35" s="488"/>
      <c r="I35" s="488"/>
      <c r="J35" s="488"/>
      <c r="K35" s="488"/>
      <c r="L35" s="488"/>
      <c r="M35" s="488"/>
      <c r="N35" s="488"/>
      <c r="O35" s="488"/>
    </row>
    <row r="36" spans="1:15" s="202" customFormat="1" ht="31" x14ac:dyDescent="0.3">
      <c r="B36" s="487" t="s">
        <v>567</v>
      </c>
      <c r="C36" s="487"/>
      <c r="D36" s="488"/>
      <c r="E36" s="488"/>
      <c r="F36" s="488"/>
      <c r="G36" s="488"/>
      <c r="H36" s="488"/>
      <c r="I36" s="488"/>
      <c r="J36" s="488"/>
      <c r="K36" s="488"/>
      <c r="L36" s="488"/>
      <c r="M36" s="488"/>
      <c r="N36" s="488"/>
      <c r="O36" s="488"/>
    </row>
    <row r="37" spans="1:15" s="202" customFormat="1" ht="31" x14ac:dyDescent="0.3">
      <c r="B37" s="487" t="s">
        <v>638</v>
      </c>
      <c r="C37" s="487"/>
      <c r="D37" s="488"/>
      <c r="E37" s="488"/>
      <c r="F37" s="488"/>
      <c r="G37" s="488"/>
      <c r="H37" s="488"/>
      <c r="I37" s="488"/>
      <c r="J37" s="488"/>
      <c r="K37" s="488"/>
      <c r="L37" s="488"/>
      <c r="M37" s="488"/>
      <c r="N37" s="488"/>
      <c r="O37" s="488"/>
    </row>
    <row r="38" spans="1:15" s="202" customFormat="1" ht="15.5" x14ac:dyDescent="0.3">
      <c r="B38" s="487"/>
      <c r="C38" s="487"/>
      <c r="D38" s="488"/>
      <c r="E38" s="488"/>
      <c r="F38" s="488"/>
      <c r="G38" s="488"/>
      <c r="H38" s="488"/>
      <c r="I38" s="488"/>
      <c r="J38" s="488"/>
      <c r="K38" s="488"/>
      <c r="L38" s="488"/>
      <c r="M38" s="488"/>
      <c r="N38" s="488"/>
      <c r="O38" s="488"/>
    </row>
    <row r="39" spans="1:15" s="202" customFormat="1" ht="22.25" customHeight="1" x14ac:dyDescent="0.35">
      <c r="A39" s="485" t="s">
        <v>591</v>
      </c>
      <c r="B39" s="489"/>
      <c r="C39" s="487"/>
      <c r="D39" s="488"/>
      <c r="E39" s="488"/>
      <c r="F39" s="488"/>
      <c r="G39" s="488"/>
      <c r="H39" s="488"/>
      <c r="I39" s="488"/>
      <c r="J39" s="488"/>
      <c r="K39" s="488"/>
      <c r="L39" s="488"/>
      <c r="M39" s="488"/>
      <c r="N39" s="488"/>
      <c r="O39" s="488"/>
    </row>
    <row r="40" spans="1:15" ht="17.399999999999999" customHeight="1" x14ac:dyDescent="0.25">
      <c r="B40" s="487" t="s">
        <v>568</v>
      </c>
    </row>
    <row r="41" spans="1:15" ht="31" x14ac:dyDescent="0.25">
      <c r="B41" s="487" t="s">
        <v>586</v>
      </c>
    </row>
    <row r="42" spans="1:15" ht="61.25" customHeight="1" x14ac:dyDescent="0.25">
      <c r="B42" s="487" t="s">
        <v>584</v>
      </c>
    </row>
    <row r="43" spans="1:15" ht="31" x14ac:dyDescent="0.35">
      <c r="B43" s="483" t="s">
        <v>585</v>
      </c>
    </row>
    <row r="44" spans="1:15" ht="46.5" x14ac:dyDescent="0.35">
      <c r="B44" s="483" t="s">
        <v>639</v>
      </c>
    </row>
    <row r="45" spans="1:15" ht="18" customHeight="1" x14ac:dyDescent="0.25"/>
    <row r="46" spans="1:15" ht="18.5" thickBot="1" x14ac:dyDescent="0.45">
      <c r="A46" s="490" t="s">
        <v>569</v>
      </c>
      <c r="B46" s="179"/>
    </row>
    <row r="47" spans="1:15" ht="31" x14ac:dyDescent="0.25">
      <c r="B47" s="487" t="s">
        <v>592</v>
      </c>
    </row>
    <row r="48" spans="1:15" ht="31" x14ac:dyDescent="0.25">
      <c r="B48" s="487" t="s">
        <v>593</v>
      </c>
    </row>
    <row r="50" spans="1:2" ht="17.399999999999999" customHeight="1" x14ac:dyDescent="0.25">
      <c r="A50" s="491" t="s">
        <v>570</v>
      </c>
    </row>
    <row r="51" spans="1:2" ht="31" x14ac:dyDescent="0.25">
      <c r="B51" s="487" t="s">
        <v>571</v>
      </c>
    </row>
    <row r="52" spans="1:2" ht="15.5" x14ac:dyDescent="0.25">
      <c r="B52" s="487" t="s">
        <v>572</v>
      </c>
    </row>
    <row r="53" spans="1:2" ht="15.5" x14ac:dyDescent="0.25">
      <c r="B53" s="487" t="s">
        <v>594</v>
      </c>
    </row>
    <row r="54" spans="1:2" ht="31" x14ac:dyDescent="0.25">
      <c r="B54" s="487" t="s">
        <v>573</v>
      </c>
    </row>
    <row r="55" spans="1:2" ht="31" x14ac:dyDescent="0.25">
      <c r="B55" s="487" t="s">
        <v>574</v>
      </c>
    </row>
    <row r="56" spans="1:2" ht="15.5" x14ac:dyDescent="0.25">
      <c r="B56" s="487" t="s">
        <v>575</v>
      </c>
    </row>
    <row r="57" spans="1:2" ht="15.5" x14ac:dyDescent="0.25">
      <c r="B57" s="487" t="s">
        <v>576</v>
      </c>
    </row>
    <row r="59" spans="1:2" ht="15.5" x14ac:dyDescent="0.25">
      <c r="A59" s="491" t="s">
        <v>577</v>
      </c>
    </row>
    <row r="60" spans="1:2" ht="31" x14ac:dyDescent="0.25">
      <c r="B60" s="487" t="s">
        <v>578</v>
      </c>
    </row>
    <row r="61" spans="1:2" ht="15.5" x14ac:dyDescent="0.25">
      <c r="B61" s="487" t="s">
        <v>572</v>
      </c>
    </row>
    <row r="62" spans="1:2" ht="15.5" x14ac:dyDescent="0.25">
      <c r="B62" s="487" t="s">
        <v>594</v>
      </c>
    </row>
    <row r="63" spans="1:2" ht="31" x14ac:dyDescent="0.25">
      <c r="B63" s="487" t="s">
        <v>579</v>
      </c>
    </row>
    <row r="64" spans="1:2" ht="31" x14ac:dyDescent="0.25">
      <c r="B64" s="487" t="s">
        <v>574</v>
      </c>
    </row>
    <row r="65" spans="2:2" ht="15.5" x14ac:dyDescent="0.25">
      <c r="B65" s="487" t="s">
        <v>575</v>
      </c>
    </row>
    <row r="66" spans="2:2" ht="15.5" x14ac:dyDescent="0.25">
      <c r="B66" s="487" t="s">
        <v>580</v>
      </c>
    </row>
  </sheetData>
  <mergeCells count="4">
    <mergeCell ref="A3:B3"/>
    <mergeCell ref="A4:B4"/>
    <mergeCell ref="A5:B5"/>
    <mergeCell ref="A6:B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workbookViewId="0">
      <selection activeCell="A32" sqref="A32"/>
    </sheetView>
  </sheetViews>
  <sheetFormatPr defaultRowHeight="14" x14ac:dyDescent="0.3"/>
  <cols>
    <col min="1" max="1" width="16.6328125" style="394" customWidth="1"/>
    <col min="2" max="2" width="27.453125" style="394" customWidth="1"/>
    <col min="3" max="3" width="128.90625" style="394" customWidth="1"/>
  </cols>
  <sheetData>
    <row r="1" spans="1:3" s="35" customFormat="1" x14ac:dyDescent="0.3">
      <c r="A1" s="395" t="s">
        <v>362</v>
      </c>
      <c r="B1" s="395" t="s">
        <v>376</v>
      </c>
      <c r="C1" s="395" t="s">
        <v>363</v>
      </c>
    </row>
    <row r="2" spans="1:3" x14ac:dyDescent="0.3">
      <c r="A2" s="394" t="s">
        <v>364</v>
      </c>
      <c r="C2" s="394" t="s">
        <v>365</v>
      </c>
    </row>
    <row r="3" spans="1:3" ht="42" x14ac:dyDescent="0.3">
      <c r="A3" s="394" t="s">
        <v>366</v>
      </c>
      <c r="B3" s="394" t="s">
        <v>377</v>
      </c>
      <c r="C3" s="394" t="s">
        <v>367</v>
      </c>
    </row>
    <row r="4" spans="1:3" x14ac:dyDescent="0.3">
      <c r="A4" s="394" t="s">
        <v>366</v>
      </c>
      <c r="B4" s="394" t="s">
        <v>377</v>
      </c>
      <c r="C4" s="394" t="s">
        <v>368</v>
      </c>
    </row>
    <row r="5" spans="1:3" x14ac:dyDescent="0.3">
      <c r="A5" s="394" t="s">
        <v>366</v>
      </c>
      <c r="B5" s="394" t="s">
        <v>378</v>
      </c>
      <c r="C5" s="394" t="s">
        <v>379</v>
      </c>
    </row>
    <row r="6" spans="1:3" x14ac:dyDescent="0.3">
      <c r="A6" s="394" t="s">
        <v>369</v>
      </c>
      <c r="B6" s="394" t="s">
        <v>377</v>
      </c>
      <c r="C6" s="394" t="s">
        <v>370</v>
      </c>
    </row>
    <row r="7" spans="1:3" x14ac:dyDescent="0.3">
      <c r="A7" s="394" t="s">
        <v>369</v>
      </c>
      <c r="B7" s="394" t="s">
        <v>380</v>
      </c>
      <c r="C7" s="394" t="s">
        <v>381</v>
      </c>
    </row>
    <row r="8" spans="1:3" x14ac:dyDescent="0.3">
      <c r="A8" s="394" t="s">
        <v>369</v>
      </c>
      <c r="B8" s="394" t="s">
        <v>71</v>
      </c>
      <c r="C8" s="394" t="s">
        <v>382</v>
      </c>
    </row>
    <row r="9" spans="1:3" x14ac:dyDescent="0.3">
      <c r="A9" s="394" t="s">
        <v>373</v>
      </c>
      <c r="B9" s="394" t="s">
        <v>383</v>
      </c>
      <c r="C9" s="394" t="s">
        <v>384</v>
      </c>
    </row>
    <row r="10" spans="1:3" x14ac:dyDescent="0.3">
      <c r="A10" s="394" t="s">
        <v>405</v>
      </c>
      <c r="B10" s="394" t="s">
        <v>380</v>
      </c>
      <c r="C10" s="394" t="s">
        <v>439</v>
      </c>
    </row>
    <row r="11" spans="1:3" x14ac:dyDescent="0.3">
      <c r="A11" s="394" t="s">
        <v>405</v>
      </c>
      <c r="B11" s="394" t="s">
        <v>383</v>
      </c>
      <c r="C11" s="394" t="s">
        <v>385</v>
      </c>
    </row>
    <row r="12" spans="1:3" x14ac:dyDescent="0.3">
      <c r="A12" s="394" t="s">
        <v>405</v>
      </c>
      <c r="B12" s="394" t="s">
        <v>380</v>
      </c>
      <c r="C12" s="394" t="s">
        <v>387</v>
      </c>
    </row>
    <row r="13" spans="1:3" x14ac:dyDescent="0.3">
      <c r="A13" s="394" t="s">
        <v>405</v>
      </c>
      <c r="B13" s="394" t="s">
        <v>253</v>
      </c>
      <c r="C13" s="394" t="s">
        <v>390</v>
      </c>
    </row>
    <row r="14" spans="1:3" x14ac:dyDescent="0.3">
      <c r="A14" s="394" t="s">
        <v>405</v>
      </c>
      <c r="B14" s="394" t="s">
        <v>392</v>
      </c>
      <c r="C14" s="394" t="s">
        <v>393</v>
      </c>
    </row>
    <row r="15" spans="1:3" x14ac:dyDescent="0.3">
      <c r="A15" s="394" t="s">
        <v>405</v>
      </c>
      <c r="B15" s="394" t="s">
        <v>378</v>
      </c>
      <c r="C15" s="394" t="s">
        <v>406</v>
      </c>
    </row>
    <row r="16" spans="1:3" x14ac:dyDescent="0.3">
      <c r="A16" s="404" t="s">
        <v>405</v>
      </c>
      <c r="B16" s="394" t="s">
        <v>257</v>
      </c>
      <c r="C16" s="394" t="s">
        <v>410</v>
      </c>
    </row>
    <row r="17" spans="1:3" x14ac:dyDescent="0.3">
      <c r="A17" s="404" t="s">
        <v>405</v>
      </c>
      <c r="B17" s="394" t="s">
        <v>253</v>
      </c>
      <c r="C17" s="394" t="s">
        <v>511</v>
      </c>
    </row>
    <row r="18" spans="1:3" x14ac:dyDescent="0.3">
      <c r="A18" s="394" t="s">
        <v>405</v>
      </c>
      <c r="B18" s="394" t="s">
        <v>512</v>
      </c>
      <c r="C18" s="394" t="s">
        <v>513</v>
      </c>
    </row>
    <row r="19" spans="1:3" x14ac:dyDescent="0.3">
      <c r="A19" s="394" t="s">
        <v>517</v>
      </c>
      <c r="B19" s="394" t="s">
        <v>380</v>
      </c>
      <c r="C19" s="394" t="s">
        <v>527</v>
      </c>
    </row>
    <row r="20" spans="1:3" x14ac:dyDescent="0.3">
      <c r="A20" s="394" t="s">
        <v>517</v>
      </c>
      <c r="B20" s="394" t="s">
        <v>528</v>
      </c>
      <c r="C20" s="394" t="s">
        <v>529</v>
      </c>
    </row>
    <row r="21" spans="1:3" x14ac:dyDescent="0.3">
      <c r="A21" s="394" t="s">
        <v>517</v>
      </c>
      <c r="B21" s="394" t="s">
        <v>533</v>
      </c>
      <c r="C21" s="394" t="s">
        <v>532</v>
      </c>
    </row>
    <row r="22" spans="1:3" x14ac:dyDescent="0.3">
      <c r="A22" s="394" t="s">
        <v>534</v>
      </c>
      <c r="B22" s="394" t="s">
        <v>383</v>
      </c>
      <c r="C22" s="394" t="s">
        <v>536</v>
      </c>
    </row>
    <row r="23" spans="1:3" x14ac:dyDescent="0.3">
      <c r="A23" s="394" t="s">
        <v>538</v>
      </c>
      <c r="B23" s="394" t="s">
        <v>383</v>
      </c>
      <c r="C23" s="394" t="s">
        <v>541</v>
      </c>
    </row>
    <row r="24" spans="1:3" x14ac:dyDescent="0.3">
      <c r="A24" s="394" t="s">
        <v>543</v>
      </c>
      <c r="B24" s="394" t="s">
        <v>383</v>
      </c>
      <c r="C24" s="394" t="s">
        <v>542</v>
      </c>
    </row>
    <row r="25" spans="1:3" x14ac:dyDescent="0.3">
      <c r="A25" s="394" t="s">
        <v>543</v>
      </c>
      <c r="B25" s="394" t="s">
        <v>544</v>
      </c>
      <c r="C25" s="394" t="s">
        <v>545</v>
      </c>
    </row>
    <row r="26" spans="1:3" x14ac:dyDescent="0.3">
      <c r="A26" s="394" t="s">
        <v>543</v>
      </c>
      <c r="B26" s="394" t="s">
        <v>43</v>
      </c>
      <c r="C26" s="394" t="s">
        <v>630</v>
      </c>
    </row>
    <row r="27" spans="1:3" x14ac:dyDescent="0.3">
      <c r="A27" s="394" t="s">
        <v>543</v>
      </c>
      <c r="B27" s="394" t="s">
        <v>533</v>
      </c>
      <c r="C27" s="394" t="s">
        <v>631</v>
      </c>
    </row>
    <row r="28" spans="1:3" x14ac:dyDescent="0.3">
      <c r="A28" s="404" t="s">
        <v>640</v>
      </c>
      <c r="B28" s="394" t="s">
        <v>641</v>
      </c>
      <c r="C28" s="394" t="s">
        <v>642</v>
      </c>
    </row>
    <row r="29" spans="1:3" x14ac:dyDescent="0.3">
      <c r="A29" s="404" t="s">
        <v>640</v>
      </c>
      <c r="B29" s="394" t="s">
        <v>253</v>
      </c>
      <c r="C29" s="394" t="s">
        <v>643</v>
      </c>
    </row>
    <row r="30" spans="1:3" x14ac:dyDescent="0.3">
      <c r="A30" s="404" t="s">
        <v>640</v>
      </c>
      <c r="B30" s="394" t="s">
        <v>253</v>
      </c>
      <c r="C30" s="394" t="s">
        <v>644</v>
      </c>
    </row>
    <row r="31" spans="1:3" x14ac:dyDescent="0.3">
      <c r="A31" s="404" t="s">
        <v>640</v>
      </c>
      <c r="B31" s="394" t="s">
        <v>253</v>
      </c>
      <c r="C31" s="394" t="s">
        <v>645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zoomScale="110" zoomScaleNormal="110" workbookViewId="0">
      <selection activeCell="A3" sqref="A3"/>
    </sheetView>
  </sheetViews>
  <sheetFormatPr defaultRowHeight="12.5" x14ac:dyDescent="0.25"/>
  <cols>
    <col min="1" max="1" width="33.453125" customWidth="1"/>
    <col min="2" max="2" width="24.453125" customWidth="1"/>
    <col min="4" max="4" width="29" bestFit="1" customWidth="1"/>
    <col min="5" max="5" width="23.36328125" bestFit="1" customWidth="1"/>
  </cols>
  <sheetData>
    <row r="1" spans="1:4" ht="13" x14ac:dyDescent="0.3">
      <c r="A1" s="35" t="s">
        <v>332</v>
      </c>
    </row>
    <row r="2" spans="1:4" x14ac:dyDescent="0.25">
      <c r="A2" s="403" t="s">
        <v>640</v>
      </c>
      <c r="B2" t="s">
        <v>411</v>
      </c>
    </row>
    <row r="4" spans="1:4" ht="13" x14ac:dyDescent="0.3">
      <c r="A4" s="35" t="s">
        <v>350</v>
      </c>
    </row>
    <row r="5" spans="1:4" x14ac:dyDescent="0.25">
      <c r="A5" s="127"/>
    </row>
    <row r="7" spans="1:4" ht="13" x14ac:dyDescent="0.3">
      <c r="A7" s="35" t="s">
        <v>155</v>
      </c>
      <c r="D7" s="35" t="s">
        <v>251</v>
      </c>
    </row>
    <row r="8" spans="1:4" x14ac:dyDescent="0.25">
      <c r="A8" s="127" t="s">
        <v>156</v>
      </c>
      <c r="D8" s="142" t="s">
        <v>252</v>
      </c>
    </row>
    <row r="9" spans="1:4" x14ac:dyDescent="0.25">
      <c r="A9" s="127" t="s">
        <v>157</v>
      </c>
      <c r="D9" s="142" t="s">
        <v>443</v>
      </c>
    </row>
    <row r="10" spans="1:4" x14ac:dyDescent="0.25">
      <c r="A10" s="127" t="s">
        <v>158</v>
      </c>
    </row>
    <row r="11" spans="1:4" x14ac:dyDescent="0.25">
      <c r="A11" s="127" t="s">
        <v>159</v>
      </c>
    </row>
    <row r="12" spans="1:4" ht="13" x14ac:dyDescent="0.3">
      <c r="A12" s="127" t="s">
        <v>171</v>
      </c>
      <c r="D12" s="35" t="s">
        <v>250</v>
      </c>
    </row>
    <row r="14" spans="1:4" ht="13" x14ac:dyDescent="0.3">
      <c r="A14" s="35" t="s">
        <v>205</v>
      </c>
      <c r="C14" s="211" t="str">
        <f>CONCATENATE("Offeror.Bus.Type is ",Offeror.Bus.Type)</f>
        <v xml:space="preserve">Offeror.Bus.Type is </v>
      </c>
    </row>
    <row r="15" spans="1:4" ht="14.5" x14ac:dyDescent="0.35">
      <c r="A15" s="182" t="str">
        <f>IF(Offeror.Bus.Type = "", "",IF(Offeror.Bus.Type = "Academia","Academia","General"))</f>
        <v/>
      </c>
      <c r="B15" s="142" t="s">
        <v>191</v>
      </c>
      <c r="D15" s="192" t="s">
        <v>249</v>
      </c>
    </row>
    <row r="16" spans="1:4" ht="13" x14ac:dyDescent="0.3">
      <c r="A16" s="35"/>
      <c r="B16" s="142"/>
    </row>
    <row r="17" spans="1:4" ht="13" x14ac:dyDescent="0.3">
      <c r="A17" s="35" t="s">
        <v>317</v>
      </c>
      <c r="B17" s="142" t="s">
        <v>318</v>
      </c>
    </row>
    <row r="18" spans="1:4" x14ac:dyDescent="0.25">
      <c r="A18" s="175" t="s">
        <v>319</v>
      </c>
      <c r="B18" s="142" t="s">
        <v>320</v>
      </c>
    </row>
    <row r="19" spans="1:4" ht="13" x14ac:dyDescent="0.3">
      <c r="A19" s="35"/>
      <c r="B19" s="142"/>
    </row>
    <row r="20" spans="1:4" ht="14.5" x14ac:dyDescent="0.35">
      <c r="A20" s="191" t="s">
        <v>192</v>
      </c>
      <c r="B20" s="142"/>
      <c r="D20" s="192" t="s">
        <v>248</v>
      </c>
    </row>
    <row r="21" spans="1:4" x14ac:dyDescent="0.25">
      <c r="A21" s="175" t="s">
        <v>160</v>
      </c>
      <c r="B21" s="142"/>
    </row>
    <row r="22" spans="1:4" x14ac:dyDescent="0.25">
      <c r="A22" s="175" t="s">
        <v>189</v>
      </c>
      <c r="B22" s="142"/>
    </row>
    <row r="23" spans="1:4" x14ac:dyDescent="0.25">
      <c r="A23" s="175" t="s">
        <v>197</v>
      </c>
      <c r="B23" s="142"/>
    </row>
    <row r="24" spans="1:4" x14ac:dyDescent="0.25">
      <c r="A24" s="175" t="s">
        <v>238</v>
      </c>
      <c r="B24" s="142"/>
    </row>
    <row r="25" spans="1:4" x14ac:dyDescent="0.25">
      <c r="A25" s="142"/>
      <c r="B25" s="142"/>
    </row>
    <row r="26" spans="1:4" ht="13" x14ac:dyDescent="0.3">
      <c r="A26" s="191" t="s">
        <v>193</v>
      </c>
      <c r="B26" s="142"/>
    </row>
    <row r="27" spans="1:4" x14ac:dyDescent="0.25">
      <c r="A27" s="175" t="s">
        <v>160</v>
      </c>
      <c r="B27" s="142"/>
    </row>
    <row r="28" spans="1:4" x14ac:dyDescent="0.25">
      <c r="A28" s="175" t="s">
        <v>194</v>
      </c>
      <c r="B28" s="142"/>
    </row>
    <row r="29" spans="1:4" x14ac:dyDescent="0.25">
      <c r="A29" s="175" t="s">
        <v>163</v>
      </c>
      <c r="B29" s="142"/>
    </row>
    <row r="30" spans="1:4" x14ac:dyDescent="0.25">
      <c r="A30" s="175" t="s">
        <v>240</v>
      </c>
      <c r="B30" s="142"/>
    </row>
    <row r="31" spans="1:4" x14ac:dyDescent="0.25">
      <c r="A31" s="175" t="s">
        <v>197</v>
      </c>
      <c r="B31" s="142"/>
    </row>
    <row r="32" spans="1:4" x14ac:dyDescent="0.25">
      <c r="A32" s="175" t="s">
        <v>190</v>
      </c>
      <c r="B32" s="142"/>
    </row>
    <row r="33" spans="1:2" x14ac:dyDescent="0.25">
      <c r="A33" s="142"/>
      <c r="B33" s="142"/>
    </row>
    <row r="34" spans="1:2" ht="13" x14ac:dyDescent="0.3">
      <c r="A34" s="35" t="s">
        <v>196</v>
      </c>
      <c r="B34" s="142"/>
    </row>
    <row r="35" spans="1:2" x14ac:dyDescent="0.25">
      <c r="A35" s="175" t="s">
        <v>172</v>
      </c>
      <c r="B35" s="142"/>
    </row>
    <row r="36" spans="1:2" x14ac:dyDescent="0.25">
      <c r="A36" s="175" t="s">
        <v>173</v>
      </c>
      <c r="B36" s="142"/>
    </row>
    <row r="37" spans="1:2" x14ac:dyDescent="0.25">
      <c r="A37" s="175" t="s">
        <v>174</v>
      </c>
      <c r="B37" s="142"/>
    </row>
    <row r="38" spans="1:2" x14ac:dyDescent="0.25">
      <c r="A38" s="175" t="s">
        <v>162</v>
      </c>
      <c r="B38" s="142"/>
    </row>
    <row r="39" spans="1:2" x14ac:dyDescent="0.25">
      <c r="A39" s="142"/>
      <c r="B39" s="142"/>
    </row>
    <row r="40" spans="1:2" ht="13" x14ac:dyDescent="0.3">
      <c r="A40" s="35" t="s">
        <v>195</v>
      </c>
      <c r="B40" s="142"/>
    </row>
    <row r="41" spans="1:2" x14ac:dyDescent="0.25">
      <c r="A41" s="175" t="s">
        <v>539</v>
      </c>
      <c r="B41" s="142"/>
    </row>
    <row r="42" spans="1:2" x14ac:dyDescent="0.25">
      <c r="A42" s="175" t="s">
        <v>175</v>
      </c>
      <c r="B42" s="142"/>
    </row>
    <row r="43" spans="1:2" x14ac:dyDescent="0.25">
      <c r="A43" s="175" t="s">
        <v>176</v>
      </c>
      <c r="B43" s="142"/>
    </row>
    <row r="44" spans="1:2" x14ac:dyDescent="0.25">
      <c r="A44" s="175" t="s">
        <v>180</v>
      </c>
      <c r="B44" s="142"/>
    </row>
    <row r="45" spans="1:2" x14ac:dyDescent="0.25">
      <c r="A45" s="175" t="s">
        <v>185</v>
      </c>
      <c r="B45" s="142"/>
    </row>
    <row r="46" spans="1:2" x14ac:dyDescent="0.25">
      <c r="A46" s="175" t="s">
        <v>177</v>
      </c>
      <c r="B46" s="142"/>
    </row>
    <row r="47" spans="1:2" x14ac:dyDescent="0.25">
      <c r="A47" s="175" t="s">
        <v>178</v>
      </c>
      <c r="B47" s="142"/>
    </row>
    <row r="48" spans="1:2" x14ac:dyDescent="0.25">
      <c r="A48" s="175" t="s">
        <v>179</v>
      </c>
      <c r="B48" s="142"/>
    </row>
    <row r="49" spans="1:2" x14ac:dyDescent="0.25">
      <c r="A49" s="175" t="s">
        <v>181</v>
      </c>
      <c r="B49" s="142"/>
    </row>
    <row r="50" spans="1:2" x14ac:dyDescent="0.25">
      <c r="A50" s="175" t="s">
        <v>182</v>
      </c>
      <c r="B50" s="142"/>
    </row>
    <row r="51" spans="1:2" x14ac:dyDescent="0.25">
      <c r="A51" s="175" t="s">
        <v>183</v>
      </c>
      <c r="B51" s="142"/>
    </row>
    <row r="52" spans="1:2" x14ac:dyDescent="0.25">
      <c r="A52" s="175" t="s">
        <v>197</v>
      </c>
      <c r="B52" s="142"/>
    </row>
    <row r="53" spans="1:2" x14ac:dyDescent="0.25">
      <c r="A53" s="142"/>
      <c r="B53" s="142"/>
    </row>
    <row r="54" spans="1:2" ht="13" x14ac:dyDescent="0.3">
      <c r="A54" s="35" t="s">
        <v>239</v>
      </c>
      <c r="B54" s="142"/>
    </row>
    <row r="55" spans="1:2" x14ac:dyDescent="0.25">
      <c r="A55" s="175" t="s">
        <v>197</v>
      </c>
      <c r="B55" s="142"/>
    </row>
    <row r="56" spans="1:2" x14ac:dyDescent="0.25">
      <c r="A56" s="142"/>
      <c r="B56" s="142"/>
    </row>
    <row r="57" spans="1:2" ht="13" x14ac:dyDescent="0.3">
      <c r="A57" s="35" t="s">
        <v>237</v>
      </c>
      <c r="B57" s="142"/>
    </row>
    <row r="58" spans="1:2" x14ac:dyDescent="0.25">
      <c r="A58" s="175" t="s">
        <v>234</v>
      </c>
      <c r="B58" s="142"/>
    </row>
    <row r="59" spans="1:2" x14ac:dyDescent="0.25">
      <c r="A59" s="175" t="s">
        <v>184</v>
      </c>
    </row>
    <row r="60" spans="1:2" x14ac:dyDescent="0.25">
      <c r="A60" s="142"/>
      <c r="B60" s="142"/>
    </row>
    <row r="61" spans="1:2" ht="13" x14ac:dyDescent="0.3">
      <c r="A61" s="35" t="s">
        <v>198</v>
      </c>
      <c r="B61" s="142"/>
    </row>
    <row r="62" spans="1:2" x14ac:dyDescent="0.25">
      <c r="A62" s="175" t="s">
        <v>161</v>
      </c>
      <c r="B62" s="142"/>
    </row>
    <row r="63" spans="1:2" x14ac:dyDescent="0.25">
      <c r="A63" s="175" t="s">
        <v>188</v>
      </c>
      <c r="B63" s="142"/>
    </row>
    <row r="64" spans="1:2" x14ac:dyDescent="0.25">
      <c r="A64" s="175" t="s">
        <v>206</v>
      </c>
      <c r="B64" s="142"/>
    </row>
    <row r="65" spans="1:2" x14ac:dyDescent="0.25">
      <c r="A65" s="175" t="s">
        <v>207</v>
      </c>
      <c r="B65" s="142"/>
    </row>
    <row r="66" spans="1:2" x14ac:dyDescent="0.25">
      <c r="A66" s="142"/>
      <c r="B66" s="142"/>
    </row>
    <row r="67" spans="1:2" ht="13" x14ac:dyDescent="0.3">
      <c r="A67" s="35" t="s">
        <v>199</v>
      </c>
      <c r="B67" s="142"/>
    </row>
    <row r="68" spans="1:2" x14ac:dyDescent="0.25">
      <c r="A68" s="175" t="s">
        <v>200</v>
      </c>
      <c r="B68" s="142"/>
    </row>
    <row r="69" spans="1:2" x14ac:dyDescent="0.25">
      <c r="A69" s="175" t="s">
        <v>201</v>
      </c>
      <c r="B69" s="142"/>
    </row>
    <row r="70" spans="1:2" x14ac:dyDescent="0.25">
      <c r="A70" s="175" t="s">
        <v>202</v>
      </c>
      <c r="B70" s="142"/>
    </row>
    <row r="71" spans="1:2" x14ac:dyDescent="0.25">
      <c r="A71" s="175" t="s">
        <v>203</v>
      </c>
      <c r="B71" s="142"/>
    </row>
    <row r="72" spans="1:2" x14ac:dyDescent="0.25">
      <c r="A72" s="175" t="s">
        <v>371</v>
      </c>
      <c r="B72" s="142"/>
    </row>
    <row r="73" spans="1:2" x14ac:dyDescent="0.25">
      <c r="A73" s="175" t="s">
        <v>204</v>
      </c>
      <c r="B73" s="142"/>
    </row>
    <row r="74" spans="1:2" x14ac:dyDescent="0.25">
      <c r="A74" s="142"/>
      <c r="B74" s="142"/>
    </row>
    <row r="75" spans="1:2" ht="13" x14ac:dyDescent="0.3">
      <c r="A75" s="35" t="s">
        <v>208</v>
      </c>
      <c r="B75" s="142"/>
    </row>
    <row r="76" spans="1:2" x14ac:dyDescent="0.25">
      <c r="A76" s="175" t="s">
        <v>187</v>
      </c>
      <c r="B76" s="142"/>
    </row>
    <row r="77" spans="1:2" x14ac:dyDescent="0.25">
      <c r="A77" s="175" t="s">
        <v>209</v>
      </c>
      <c r="B77" s="142"/>
    </row>
    <row r="78" spans="1:2" x14ac:dyDescent="0.25">
      <c r="A78" s="175" t="s">
        <v>210</v>
      </c>
      <c r="B78" s="142"/>
    </row>
    <row r="79" spans="1:2" x14ac:dyDescent="0.25">
      <c r="A79" s="175" t="s">
        <v>211</v>
      </c>
      <c r="B79" s="142"/>
    </row>
    <row r="80" spans="1:2" x14ac:dyDescent="0.25">
      <c r="A80" s="175" t="s">
        <v>212</v>
      </c>
      <c r="B80" s="142"/>
    </row>
    <row r="81" spans="1:2" x14ac:dyDescent="0.25">
      <c r="A81" s="175" t="s">
        <v>213</v>
      </c>
      <c r="B81" s="142"/>
    </row>
    <row r="82" spans="1:2" x14ac:dyDescent="0.25">
      <c r="A82" s="142"/>
      <c r="B82" s="142"/>
    </row>
    <row r="83" spans="1:2" ht="13" x14ac:dyDescent="0.3">
      <c r="A83" s="35" t="s">
        <v>214</v>
      </c>
      <c r="B83" s="142"/>
    </row>
    <row r="84" spans="1:2" x14ac:dyDescent="0.25">
      <c r="A84" s="175" t="s">
        <v>215</v>
      </c>
      <c r="B84" s="142"/>
    </row>
    <row r="85" spans="1:2" x14ac:dyDescent="0.25">
      <c r="A85" s="175" t="s">
        <v>216</v>
      </c>
      <c r="B85" s="142"/>
    </row>
    <row r="86" spans="1:2" x14ac:dyDescent="0.25">
      <c r="A86" s="175" t="s">
        <v>217</v>
      </c>
      <c r="B86" s="142"/>
    </row>
    <row r="87" spans="1:2" x14ac:dyDescent="0.25">
      <c r="A87" s="175" t="s">
        <v>218</v>
      </c>
      <c r="B87" s="142"/>
    </row>
    <row r="88" spans="1:2" x14ac:dyDescent="0.25">
      <c r="A88" s="175" t="s">
        <v>219</v>
      </c>
      <c r="B88" s="142"/>
    </row>
    <row r="89" spans="1:2" x14ac:dyDescent="0.25">
      <c r="A89" s="175" t="s">
        <v>220</v>
      </c>
      <c r="B89" s="142"/>
    </row>
    <row r="90" spans="1:2" x14ac:dyDescent="0.25">
      <c r="A90" s="142"/>
      <c r="B90" s="142"/>
    </row>
    <row r="91" spans="1:2" ht="13" x14ac:dyDescent="0.3">
      <c r="A91" s="35" t="s">
        <v>241</v>
      </c>
      <c r="B91" s="142"/>
    </row>
    <row r="92" spans="1:2" x14ac:dyDescent="0.25">
      <c r="A92" s="175" t="s">
        <v>315</v>
      </c>
      <c r="B92" s="142"/>
    </row>
    <row r="93" spans="1:2" x14ac:dyDescent="0.25">
      <c r="A93" s="175" t="s">
        <v>242</v>
      </c>
      <c r="B93" s="142"/>
    </row>
    <row r="94" spans="1:2" x14ac:dyDescent="0.25">
      <c r="A94" s="175" t="s">
        <v>243</v>
      </c>
      <c r="B94" s="142"/>
    </row>
    <row r="95" spans="1:2" x14ac:dyDescent="0.25">
      <c r="A95" s="175" t="s">
        <v>244</v>
      </c>
      <c r="B95" s="142"/>
    </row>
    <row r="96" spans="1:2" x14ac:dyDescent="0.25">
      <c r="A96" s="175" t="s">
        <v>245</v>
      </c>
      <c r="B96" s="142"/>
    </row>
    <row r="97" spans="1:2" x14ac:dyDescent="0.25">
      <c r="A97" s="175" t="s">
        <v>246</v>
      </c>
      <c r="B97" s="142"/>
    </row>
    <row r="98" spans="1:2" x14ac:dyDescent="0.25">
      <c r="A98" s="175" t="s">
        <v>316</v>
      </c>
      <c r="B98" s="142"/>
    </row>
    <row r="99" spans="1:2" x14ac:dyDescent="0.25">
      <c r="A99" s="175" t="s">
        <v>265</v>
      </c>
      <c r="B99" s="142"/>
    </row>
    <row r="100" spans="1:2" x14ac:dyDescent="0.25">
      <c r="A100" s="175" t="s">
        <v>266</v>
      </c>
      <c r="B100" s="142"/>
    </row>
    <row r="101" spans="1:2" x14ac:dyDescent="0.25">
      <c r="A101" s="175" t="s">
        <v>267</v>
      </c>
      <c r="B101" s="142"/>
    </row>
    <row r="102" spans="1:2" x14ac:dyDescent="0.25">
      <c r="A102" s="175" t="s">
        <v>268</v>
      </c>
      <c r="B102" s="142"/>
    </row>
    <row r="103" spans="1:2" x14ac:dyDescent="0.25">
      <c r="A103" s="175" t="s">
        <v>269</v>
      </c>
      <c r="B103" s="142"/>
    </row>
    <row r="104" spans="1:2" x14ac:dyDescent="0.25">
      <c r="B104" s="142"/>
    </row>
    <row r="105" spans="1:2" x14ac:dyDescent="0.25">
      <c r="A105" s="142"/>
      <c r="B105" s="142"/>
    </row>
    <row r="106" spans="1:2" ht="13" x14ac:dyDescent="0.3">
      <c r="A106" s="35" t="s">
        <v>247</v>
      </c>
      <c r="B106" s="142"/>
    </row>
    <row r="107" spans="1:2" x14ac:dyDescent="0.25">
      <c r="A107" s="175" t="s">
        <v>197</v>
      </c>
      <c r="B107" s="142"/>
    </row>
    <row r="108" spans="1:2" x14ac:dyDescent="0.25">
      <c r="A108" s="142"/>
      <c r="B108" s="142"/>
    </row>
    <row r="110" spans="1:2" s="184" customFormat="1" ht="13" x14ac:dyDescent="0.3">
      <c r="A110" s="183"/>
    </row>
    <row r="111" spans="1:2" x14ac:dyDescent="0.25">
      <c r="A111" s="142"/>
    </row>
    <row r="112" spans="1:2" ht="13" x14ac:dyDescent="0.3">
      <c r="A112" s="35" t="s">
        <v>221</v>
      </c>
    </row>
    <row r="113" spans="1:1" x14ac:dyDescent="0.25">
      <c r="A113" s="175" t="s">
        <v>374</v>
      </c>
    </row>
    <row r="114" spans="1:1" x14ac:dyDescent="0.25">
      <c r="A114" s="175" t="s">
        <v>540</v>
      </c>
    </row>
    <row r="115" spans="1:1" x14ac:dyDescent="0.25">
      <c r="A115" s="175" t="s">
        <v>375</v>
      </c>
    </row>
    <row r="116" spans="1:1" x14ac:dyDescent="0.25">
      <c r="A116" s="175" t="s">
        <v>535</v>
      </c>
    </row>
    <row r="117" spans="1:1" x14ac:dyDescent="0.25">
      <c r="A117" s="175" t="s">
        <v>537</v>
      </c>
    </row>
    <row r="118" spans="1:1" x14ac:dyDescent="0.25">
      <c r="A118" s="175" t="s">
        <v>82</v>
      </c>
    </row>
    <row r="119" spans="1:1" x14ac:dyDescent="0.25">
      <c r="A119" s="127" t="s">
        <v>226</v>
      </c>
    </row>
    <row r="120" spans="1:1" x14ac:dyDescent="0.25">
      <c r="A120" s="127" t="s">
        <v>227</v>
      </c>
    </row>
    <row r="121" spans="1:1" x14ac:dyDescent="0.25">
      <c r="A121" s="127" t="s">
        <v>228</v>
      </c>
    </row>
    <row r="122" spans="1:1" x14ac:dyDescent="0.25">
      <c r="A122" s="127" t="s">
        <v>229</v>
      </c>
    </row>
    <row r="123" spans="1:1" x14ac:dyDescent="0.25">
      <c r="A123" s="127" t="s">
        <v>230</v>
      </c>
    </row>
    <row r="124" spans="1:1" x14ac:dyDescent="0.25">
      <c r="A124" s="175" t="s">
        <v>223</v>
      </c>
    </row>
    <row r="125" spans="1:1" x14ac:dyDescent="0.25">
      <c r="A125" s="175" t="s">
        <v>224</v>
      </c>
    </row>
    <row r="126" spans="1:1" x14ac:dyDescent="0.25">
      <c r="A126" s="175" t="s">
        <v>225</v>
      </c>
    </row>
    <row r="127" spans="1:1" x14ac:dyDescent="0.25">
      <c r="A127" s="175" t="s">
        <v>231</v>
      </c>
    </row>
    <row r="128" spans="1:1" x14ac:dyDescent="0.25">
      <c r="A128" s="175" t="s">
        <v>408</v>
      </c>
    </row>
    <row r="129" spans="1:1" x14ac:dyDescent="0.25">
      <c r="A129" s="175" t="s">
        <v>409</v>
      </c>
    </row>
    <row r="130" spans="1:1" x14ac:dyDescent="0.25">
      <c r="A130" s="142"/>
    </row>
    <row r="131" spans="1:1" x14ac:dyDescent="0.25">
      <c r="A131" s="142"/>
    </row>
    <row r="132" spans="1:1" ht="13" x14ac:dyDescent="0.3">
      <c r="A132" s="183"/>
    </row>
    <row r="133" spans="1:1" s="184" customFormat="1" x14ac:dyDescent="0.25">
      <c r="A133" s="475"/>
    </row>
    <row r="134" spans="1:1" ht="13" x14ac:dyDescent="0.3">
      <c r="A134" s="476" t="s">
        <v>518</v>
      </c>
    </row>
    <row r="135" spans="1:1" x14ac:dyDescent="0.25">
      <c r="A135" s="477" t="s">
        <v>519</v>
      </c>
    </row>
    <row r="136" spans="1:1" x14ac:dyDescent="0.25">
      <c r="A136" s="477" t="s">
        <v>520</v>
      </c>
    </row>
    <row r="137" spans="1:1" x14ac:dyDescent="0.25">
      <c r="A137" s="477" t="s">
        <v>521</v>
      </c>
    </row>
    <row r="138" spans="1:1" x14ac:dyDescent="0.25">
      <c r="A138" s="477" t="s">
        <v>522</v>
      </c>
    </row>
    <row r="139" spans="1:1" x14ac:dyDescent="0.25">
      <c r="A139" s="475"/>
    </row>
    <row r="140" spans="1:1" ht="13" x14ac:dyDescent="0.3">
      <c r="A140" s="478"/>
    </row>
    <row r="141" spans="1:1" s="184" customFormat="1" x14ac:dyDescent="0.25">
      <c r="A141" s="475"/>
    </row>
    <row r="142" spans="1:1" ht="13" x14ac:dyDescent="0.3">
      <c r="A142" s="476" t="s">
        <v>523</v>
      </c>
    </row>
    <row r="143" spans="1:1" x14ac:dyDescent="0.25">
      <c r="A143" s="477" t="s">
        <v>519</v>
      </c>
    </row>
    <row r="144" spans="1:1" x14ac:dyDescent="0.25">
      <c r="A144" s="477" t="s">
        <v>524</v>
      </c>
    </row>
    <row r="145" spans="1:1" x14ac:dyDescent="0.25">
      <c r="A145" s="477" t="s">
        <v>525</v>
      </c>
    </row>
    <row r="146" spans="1:1" x14ac:dyDescent="0.25">
      <c r="A146" s="477" t="s">
        <v>526</v>
      </c>
    </row>
    <row r="147" spans="1:1" x14ac:dyDescent="0.25">
      <c r="A147" s="406"/>
    </row>
    <row r="148" spans="1:1" x14ac:dyDescent="0.25">
      <c r="A148" s="142"/>
    </row>
    <row r="149" spans="1:1" x14ac:dyDescent="0.25">
      <c r="A149" s="142"/>
    </row>
    <row r="150" spans="1:1" x14ac:dyDescent="0.25">
      <c r="A150" s="142"/>
    </row>
    <row r="151" spans="1:1" x14ac:dyDescent="0.25">
      <c r="A151" s="142"/>
    </row>
    <row r="152" spans="1:1" x14ac:dyDescent="0.25">
      <c r="A152" s="142"/>
    </row>
    <row r="153" spans="1:1" x14ac:dyDescent="0.25">
      <c r="A153" s="142"/>
    </row>
    <row r="154" spans="1:1" x14ac:dyDescent="0.25">
      <c r="A154" s="142"/>
    </row>
    <row r="155" spans="1:1" x14ac:dyDescent="0.25">
      <c r="A155" s="142"/>
    </row>
    <row r="156" spans="1:1" x14ac:dyDescent="0.25">
      <c r="A156" s="142"/>
    </row>
    <row r="178" spans="1:1" x14ac:dyDescent="0.25">
      <c r="A178" s="142" t="s">
        <v>186</v>
      </c>
    </row>
  </sheetData>
  <sheetProtection algorithmName="SHA-512" hashValue="a6wiTNw75ItWC4aXgULp+cyZkOUanA91AL59IBih/qmXsl1j7RpBbzXr3dLhgX8U+bEHTsCkQ6hcrMI+Ah7VaQ==" saltValue="BgGEobRQ09MjwCZjI49OKg==" spinCount="100000" sheet="1" objects="1" scenario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2.5" x14ac:dyDescent="0.25"/>
  <cols>
    <col min="1" max="1" width="35.36328125" customWidth="1"/>
    <col min="2" max="7" width="16.6328125" customWidth="1"/>
  </cols>
  <sheetData>
    <row r="1" spans="1:7" s="210" customFormat="1" ht="18" x14ac:dyDescent="0.4">
      <c r="A1" s="209" t="s">
        <v>423</v>
      </c>
    </row>
    <row r="3" spans="1:7" ht="18.5" x14ac:dyDescent="0.45">
      <c r="A3" s="189" t="s">
        <v>154</v>
      </c>
      <c r="C3" s="189" t="s">
        <v>530</v>
      </c>
    </row>
    <row r="4" spans="1:7" ht="15.5" x14ac:dyDescent="0.35">
      <c r="A4" s="176"/>
      <c r="B4" s="208" t="s">
        <v>235</v>
      </c>
      <c r="C4" t="s">
        <v>519</v>
      </c>
      <c r="D4" s="208" t="s">
        <v>235</v>
      </c>
    </row>
    <row r="7" spans="1:7" ht="23.5" x14ac:dyDescent="0.55000000000000004">
      <c r="A7" s="143" t="s">
        <v>414</v>
      </c>
    </row>
    <row r="8" spans="1:7" ht="15.5" x14ac:dyDescent="0.35">
      <c r="A8" s="68" t="s">
        <v>415</v>
      </c>
    </row>
    <row r="9" spans="1:7" ht="13" x14ac:dyDescent="0.3">
      <c r="A9" s="35" t="s">
        <v>416</v>
      </c>
      <c r="B9" s="171" t="s">
        <v>417</v>
      </c>
      <c r="C9" s="171" t="s">
        <v>418</v>
      </c>
      <c r="D9" s="171" t="s">
        <v>419</v>
      </c>
      <c r="E9" s="171" t="s">
        <v>420</v>
      </c>
      <c r="F9" s="171" t="s">
        <v>421</v>
      </c>
      <c r="G9" s="171" t="s">
        <v>422</v>
      </c>
    </row>
    <row r="10" spans="1:7" ht="13" x14ac:dyDescent="0.3">
      <c r="A10" s="35" t="s">
        <v>233</v>
      </c>
      <c r="B10" s="178">
        <v>44348</v>
      </c>
      <c r="C10" s="405">
        <f>EDATE(B10,12)</f>
        <v>44713</v>
      </c>
      <c r="D10" s="405">
        <f t="shared" ref="D10:G10" si="0">EDATE(C10,12)</f>
        <v>45078</v>
      </c>
      <c r="E10" s="405">
        <f t="shared" si="0"/>
        <v>45444</v>
      </c>
      <c r="F10" s="405">
        <f t="shared" si="0"/>
        <v>45809</v>
      </c>
      <c r="G10" s="405">
        <f t="shared" si="0"/>
        <v>46174</v>
      </c>
    </row>
    <row r="11" spans="1:7" ht="13" x14ac:dyDescent="0.3">
      <c r="A11" s="35" t="s">
        <v>232</v>
      </c>
      <c r="B11" s="178">
        <v>44712</v>
      </c>
      <c r="C11" s="405">
        <f>EDATE(B11,12)</f>
        <v>45077</v>
      </c>
      <c r="D11" s="405">
        <f t="shared" ref="D11:G11" si="1">EDATE(C11,12)</f>
        <v>45443</v>
      </c>
      <c r="E11" s="405">
        <f t="shared" si="1"/>
        <v>45808</v>
      </c>
      <c r="F11" s="405">
        <f t="shared" si="1"/>
        <v>46173</v>
      </c>
      <c r="G11" s="405">
        <f t="shared" si="1"/>
        <v>46538</v>
      </c>
    </row>
    <row r="13" spans="1:7" ht="13" x14ac:dyDescent="0.3">
      <c r="A13" s="35" t="s">
        <v>395</v>
      </c>
    </row>
    <row r="15" spans="1:7" ht="13" x14ac:dyDescent="0.3">
      <c r="A15" s="35" t="s">
        <v>394</v>
      </c>
    </row>
  </sheetData>
  <conditionalFormatting sqref="C4">
    <cfRule type="expression" dxfId="10" priority="2">
      <formula>A4="Small Business"</formula>
    </cfRule>
  </conditionalFormatting>
  <conditionalFormatting sqref="C3:D4">
    <cfRule type="expression" dxfId="9" priority="1">
      <formula>$A$4&lt;&gt;"Small Business"</formula>
    </cfRule>
  </conditionalFormatting>
  <conditionalFormatting sqref="C10:G10">
    <cfRule type="expression" dxfId="8" priority="3">
      <formula>C10&lt;&gt;B11+1</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6328125" defaultRowHeight="12.5" x14ac:dyDescent="0.25"/>
  <cols>
    <col min="1" max="1" width="24.453125" style="566" customWidth="1"/>
    <col min="2" max="2" width="26.453125" style="566" customWidth="1"/>
    <col min="3" max="3" width="24.453125" style="566" customWidth="1"/>
    <col min="4" max="4" width="20.6328125" style="566" customWidth="1"/>
    <col min="5" max="5" width="12.36328125" style="566" customWidth="1"/>
    <col min="6" max="6" width="12.36328125" style="566" hidden="1" customWidth="1"/>
    <col min="7" max="7" width="8.6328125" style="566"/>
    <col min="8" max="8" width="10.36328125" style="566" customWidth="1"/>
    <col min="9" max="9" width="9.36328125" style="566" customWidth="1"/>
    <col min="10" max="10" width="11.08984375" style="566" customWidth="1"/>
    <col min="11" max="11" width="12.36328125" style="566" customWidth="1"/>
    <col min="12" max="13" width="11.453125" style="566" customWidth="1"/>
    <col min="14" max="14" width="10.36328125" style="566" customWidth="1"/>
    <col min="15" max="15" width="9.36328125" style="566" customWidth="1"/>
    <col min="16" max="16" width="11.54296875" style="566" customWidth="1"/>
    <col min="17" max="17" width="12.36328125" style="566" customWidth="1"/>
    <col min="18" max="18" width="12" style="566" customWidth="1"/>
    <col min="19" max="20" width="10.36328125" style="566" customWidth="1"/>
    <col min="21" max="21" width="8.6328125" style="566"/>
    <col min="22" max="22" width="11.54296875" style="566" customWidth="1"/>
    <col min="23" max="23" width="12.36328125" style="566" customWidth="1"/>
    <col min="24" max="25" width="11.453125" style="566" customWidth="1"/>
    <col min="26" max="26" width="10.36328125" style="566" customWidth="1"/>
    <col min="27" max="27" width="9.36328125" style="566" customWidth="1"/>
    <col min="28" max="28" width="11.54296875" style="566" customWidth="1"/>
    <col min="29" max="29" width="12.36328125" style="566" customWidth="1"/>
    <col min="30" max="30" width="12" style="566" customWidth="1"/>
    <col min="31" max="32" width="10.36328125" style="566" customWidth="1"/>
    <col min="33" max="33" width="8.6328125" style="566"/>
    <col min="34" max="34" width="11.54296875" style="566" customWidth="1"/>
    <col min="35" max="35" width="12.36328125" style="566" customWidth="1"/>
    <col min="36" max="37" width="11.453125" style="566" customWidth="1"/>
    <col min="38" max="38" width="10.36328125" style="566" customWidth="1"/>
    <col min="39" max="39" width="9.36328125" style="566" customWidth="1"/>
    <col min="40" max="40" width="11.54296875" style="566" customWidth="1"/>
    <col min="41" max="41" width="28.54296875" style="566" bestFit="1" customWidth="1"/>
    <col min="42" max="16384" width="8.6328125" style="566"/>
  </cols>
  <sheetData>
    <row r="1" spans="1:41" s="564" customFormat="1" ht="18" x14ac:dyDescent="0.4">
      <c r="A1" s="563" t="s">
        <v>253</v>
      </c>
    </row>
    <row r="2" spans="1:41" x14ac:dyDescent="0.25">
      <c r="A2" s="565" t="str">
        <f>General!C2</f>
        <v>Proposer's Name (Prime or Subcontractor)</v>
      </c>
    </row>
    <row r="3" spans="1:41" hidden="1" x14ac:dyDescent="0.25">
      <c r="A3" s="567" t="s">
        <v>333</v>
      </c>
    </row>
    <row r="4" spans="1:41" hidden="1" x14ac:dyDescent="0.25">
      <c r="A4" s="567" t="s">
        <v>333</v>
      </c>
    </row>
    <row r="5" spans="1:41" s="568" customFormat="1" ht="16" thickBot="1" x14ac:dyDescent="0.4">
      <c r="E5" s="656" t="str">
        <f>Period1_Label</f>
        <v>Proposer FY 1</v>
      </c>
      <c r="F5" s="656"/>
      <c r="G5" s="656"/>
      <c r="H5" s="656"/>
      <c r="I5" s="656"/>
      <c r="J5" s="656"/>
      <c r="K5" s="658" t="str">
        <f>Period2_Label</f>
        <v>Proposer FY 2</v>
      </c>
      <c r="L5" s="658"/>
      <c r="M5" s="658"/>
      <c r="N5" s="658"/>
      <c r="O5" s="658"/>
      <c r="P5" s="658"/>
      <c r="Q5" s="656" t="str">
        <f>Period3_Label</f>
        <v>Proposer FY 3</v>
      </c>
      <c r="R5" s="656"/>
      <c r="S5" s="656"/>
      <c r="T5" s="656"/>
      <c r="U5" s="656"/>
      <c r="V5" s="657"/>
      <c r="W5" s="658" t="str">
        <f>Period4_Label</f>
        <v>Proposer FY 4</v>
      </c>
      <c r="X5" s="658"/>
      <c r="Y5" s="658"/>
      <c r="Z5" s="658"/>
      <c r="AA5" s="658"/>
      <c r="AB5" s="658"/>
      <c r="AC5" s="656" t="str">
        <f>Period5_Label</f>
        <v>Proposer FY 5</v>
      </c>
      <c r="AD5" s="656"/>
      <c r="AE5" s="656"/>
      <c r="AF5" s="656"/>
      <c r="AG5" s="656"/>
      <c r="AH5" s="657"/>
      <c r="AI5" s="658" t="str">
        <f>Period6_Label</f>
        <v>Proposer FY 6</v>
      </c>
      <c r="AJ5" s="658"/>
      <c r="AK5" s="658"/>
      <c r="AL5" s="658"/>
      <c r="AM5" s="658"/>
      <c r="AN5" s="658"/>
      <c r="AO5" s="569" t="s">
        <v>270</v>
      </c>
    </row>
    <row r="6" spans="1:41" s="570" customFormat="1" ht="14.5" x14ac:dyDescent="0.35">
      <c r="A6" s="570" t="s">
        <v>167</v>
      </c>
      <c r="B6" s="570" t="s">
        <v>167</v>
      </c>
      <c r="C6" s="570" t="s">
        <v>168</v>
      </c>
      <c r="D6" s="570" t="s">
        <v>168</v>
      </c>
      <c r="E6" s="571" t="s">
        <v>169</v>
      </c>
      <c r="F6" s="571"/>
      <c r="G6" s="571" t="s">
        <v>170</v>
      </c>
      <c r="H6" s="571" t="s">
        <v>170</v>
      </c>
      <c r="I6" s="571" t="s">
        <v>170</v>
      </c>
      <c r="J6" s="572" t="s">
        <v>166</v>
      </c>
      <c r="K6" s="573" t="s">
        <v>169</v>
      </c>
      <c r="L6" s="574" t="s">
        <v>166</v>
      </c>
      <c r="M6" s="573" t="s">
        <v>170</v>
      </c>
      <c r="N6" s="573" t="s">
        <v>170</v>
      </c>
      <c r="O6" s="573" t="s">
        <v>170</v>
      </c>
      <c r="P6" s="574" t="s">
        <v>166</v>
      </c>
      <c r="Q6" s="571" t="s">
        <v>169</v>
      </c>
      <c r="R6" s="572" t="s">
        <v>166</v>
      </c>
      <c r="S6" s="571" t="s">
        <v>170</v>
      </c>
      <c r="T6" s="571" t="s">
        <v>170</v>
      </c>
      <c r="U6" s="571" t="s">
        <v>170</v>
      </c>
      <c r="V6" s="572" t="s">
        <v>166</v>
      </c>
      <c r="W6" s="573" t="s">
        <v>169</v>
      </c>
      <c r="X6" s="574" t="s">
        <v>166</v>
      </c>
      <c r="Y6" s="573" t="s">
        <v>170</v>
      </c>
      <c r="Z6" s="573" t="s">
        <v>170</v>
      </c>
      <c r="AA6" s="573" t="s">
        <v>170</v>
      </c>
      <c r="AB6" s="574" t="s">
        <v>166</v>
      </c>
      <c r="AC6" s="571" t="s">
        <v>169</v>
      </c>
      <c r="AD6" s="572" t="s">
        <v>166</v>
      </c>
      <c r="AE6" s="571" t="s">
        <v>170</v>
      </c>
      <c r="AF6" s="571" t="s">
        <v>170</v>
      </c>
      <c r="AG6" s="571" t="s">
        <v>170</v>
      </c>
      <c r="AH6" s="572" t="s">
        <v>166</v>
      </c>
      <c r="AI6" s="573" t="s">
        <v>169</v>
      </c>
      <c r="AJ6" s="574" t="s">
        <v>166</v>
      </c>
      <c r="AK6" s="573" t="s">
        <v>170</v>
      </c>
      <c r="AL6" s="573" t="s">
        <v>170</v>
      </c>
      <c r="AM6" s="573" t="s">
        <v>170</v>
      </c>
      <c r="AN6" s="574" t="s">
        <v>166</v>
      </c>
      <c r="AO6" s="575"/>
    </row>
    <row r="7" spans="1:41" ht="39.5" thickBot="1" x14ac:dyDescent="0.35">
      <c r="A7" s="576" t="s">
        <v>388</v>
      </c>
      <c r="B7" s="576" t="s">
        <v>389</v>
      </c>
      <c r="C7" s="576" t="s">
        <v>426</v>
      </c>
      <c r="D7" s="576" t="s">
        <v>150</v>
      </c>
      <c r="E7" s="577" t="s">
        <v>153</v>
      </c>
      <c r="F7" s="577"/>
      <c r="G7" s="577" t="s">
        <v>151</v>
      </c>
      <c r="H7" s="577" t="s">
        <v>152</v>
      </c>
      <c r="I7" s="577" t="str">
        <f>IF(LaborCollection="Academia","F&amp;A Rate","G&amp;A Rate")</f>
        <v>G&amp;A Rate</v>
      </c>
      <c r="J7" s="577" t="s">
        <v>633</v>
      </c>
      <c r="K7" s="578" t="s">
        <v>153</v>
      </c>
      <c r="L7" s="578" t="s">
        <v>164</v>
      </c>
      <c r="M7" s="578" t="s">
        <v>151</v>
      </c>
      <c r="N7" s="578" t="s">
        <v>152</v>
      </c>
      <c r="O7" s="578" t="str">
        <f>IF(LaborCollection="Academia","F&amp;A Rate","G&amp;A Rate")</f>
        <v>G&amp;A Rate</v>
      </c>
      <c r="P7" s="578" t="s">
        <v>633</v>
      </c>
      <c r="Q7" s="577" t="s">
        <v>153</v>
      </c>
      <c r="R7" s="577" t="s">
        <v>165</v>
      </c>
      <c r="S7" s="577" t="s">
        <v>151</v>
      </c>
      <c r="T7" s="577" t="s">
        <v>152</v>
      </c>
      <c r="U7" s="577" t="str">
        <f>IF(LaborCollection="Academia","F&amp;A Rate","G&amp;A Rate")</f>
        <v>G&amp;A Rate</v>
      </c>
      <c r="V7" s="577" t="s">
        <v>633</v>
      </c>
      <c r="W7" s="578" t="s">
        <v>153</v>
      </c>
      <c r="X7" s="578" t="s">
        <v>164</v>
      </c>
      <c r="Y7" s="578" t="s">
        <v>151</v>
      </c>
      <c r="Z7" s="578" t="s">
        <v>152</v>
      </c>
      <c r="AA7" s="578" t="str">
        <f>IF(LaborCollection="Academia","F&amp;A Rate","G&amp;A Rate")</f>
        <v>G&amp;A Rate</v>
      </c>
      <c r="AB7" s="578" t="s">
        <v>633</v>
      </c>
      <c r="AC7" s="577" t="s">
        <v>153</v>
      </c>
      <c r="AD7" s="577" t="s">
        <v>165</v>
      </c>
      <c r="AE7" s="577" t="s">
        <v>151</v>
      </c>
      <c r="AF7" s="577" t="s">
        <v>152</v>
      </c>
      <c r="AG7" s="577" t="str">
        <f>IF(LaborCollection="Academia","F&amp;A Rate","G&amp;A Rate")</f>
        <v>G&amp;A Rate</v>
      </c>
      <c r="AH7" s="577" t="s">
        <v>633</v>
      </c>
      <c r="AI7" s="578" t="s">
        <v>153</v>
      </c>
      <c r="AJ7" s="578" t="s">
        <v>164</v>
      </c>
      <c r="AK7" s="578" t="s">
        <v>151</v>
      </c>
      <c r="AL7" s="578" t="s">
        <v>152</v>
      </c>
      <c r="AM7" s="578" t="str">
        <f>IF(LaborCollection="Academia","F&amp;A Rate","G&amp;A Rate")</f>
        <v>G&amp;A Rate</v>
      </c>
      <c r="AN7" s="578" t="s">
        <v>633</v>
      </c>
      <c r="AO7" s="579" t="s">
        <v>261</v>
      </c>
    </row>
    <row r="8" spans="1:41" x14ac:dyDescent="0.25">
      <c r="A8" s="580"/>
      <c r="B8" s="581" t="str">
        <f>IF(ISBLANK(C8),"","Select a DARPA Labor Cat.")</f>
        <v/>
      </c>
      <c r="C8" s="582"/>
      <c r="D8" s="582"/>
      <c r="E8" s="583">
        <v>0</v>
      </c>
      <c r="F8" s="584" t="s">
        <v>514</v>
      </c>
      <c r="G8" s="585">
        <f>'Indirect Rates and Profit_Fee'!$D$5</f>
        <v>0</v>
      </c>
      <c r="H8" s="585">
        <f>'Indirect Rates and Profit_Fee'!$D$6</f>
        <v>0</v>
      </c>
      <c r="I8" s="585">
        <f>'Indirect Rates and Profit_Fee'!$D$7</f>
        <v>0</v>
      </c>
      <c r="J8" s="586">
        <f t="shared" ref="J8:J13" si="0">E8*(1+G8)*(1+H8)*(1+I8)</f>
        <v>0</v>
      </c>
      <c r="K8" s="587"/>
      <c r="L8" s="588" t="str">
        <f>IF(E8=0,"N/A",((K8-E8)/E8))</f>
        <v>N/A</v>
      </c>
      <c r="M8" s="589">
        <f>'Indirect Rates and Profit_Fee'!$E$5</f>
        <v>0</v>
      </c>
      <c r="N8" s="589">
        <f>'Indirect Rates and Profit_Fee'!$E$6</f>
        <v>0</v>
      </c>
      <c r="O8" s="589">
        <f>'Indirect Rates and Profit_Fee'!$E$7</f>
        <v>0</v>
      </c>
      <c r="P8" s="586">
        <f t="shared" ref="P8:P13" si="1">K8*(1+M8)*(1+N8)*(1+O8)</f>
        <v>0</v>
      </c>
      <c r="Q8" s="583"/>
      <c r="R8" s="588" t="str">
        <f>IF(K8=0,"N/A",((Q8-K8)/K8))</f>
        <v>N/A</v>
      </c>
      <c r="S8" s="585">
        <f>'Indirect Rates and Profit_Fee'!$F$5</f>
        <v>0</v>
      </c>
      <c r="T8" s="585">
        <f>'Indirect Rates and Profit_Fee'!$F$6</f>
        <v>0</v>
      </c>
      <c r="U8" s="585">
        <f>'Indirect Rates and Profit_Fee'!$F$7</f>
        <v>0</v>
      </c>
      <c r="V8" s="586">
        <f t="shared" ref="V8:V13" si="2">Q8*(1+S8)*(1+T8)*(1+U8)</f>
        <v>0</v>
      </c>
      <c r="W8" s="587"/>
      <c r="X8" s="588" t="str">
        <f>IF(Q8=0,"N/A",((W8-Q8)/Q8))</f>
        <v>N/A</v>
      </c>
      <c r="Y8" s="589">
        <f>'Indirect Rates and Profit_Fee'!$G$5</f>
        <v>0</v>
      </c>
      <c r="Z8" s="589">
        <f>'Indirect Rates and Profit_Fee'!$G$6</f>
        <v>0</v>
      </c>
      <c r="AA8" s="589">
        <f>'Indirect Rates and Profit_Fee'!$G$7</f>
        <v>0</v>
      </c>
      <c r="AB8" s="586">
        <f t="shared" ref="AB8:AB13" si="3">W8*(1+Y8)*(1+Z8)*(1+AA8)</f>
        <v>0</v>
      </c>
      <c r="AC8" s="583"/>
      <c r="AD8" s="588" t="str">
        <f>IF(W8=0,"N/A",((AC8-W8)/W8))</f>
        <v>N/A</v>
      </c>
      <c r="AE8" s="585">
        <f>'Indirect Rates and Profit_Fee'!$H$5</f>
        <v>0</v>
      </c>
      <c r="AF8" s="585">
        <f>'Indirect Rates and Profit_Fee'!$H$6</f>
        <v>0</v>
      </c>
      <c r="AG8" s="585">
        <f>'Indirect Rates and Profit_Fee'!$H$7</f>
        <v>0</v>
      </c>
      <c r="AH8" s="586">
        <f t="shared" ref="AH8:AH13" si="4">AC8*(1+AE8)*(1+AF8)*(1+AG8)</f>
        <v>0</v>
      </c>
      <c r="AI8" s="587"/>
      <c r="AJ8" s="588" t="str">
        <f>IF(AC8=0,"N/A",((AI8-AC8)/AC8))</f>
        <v>N/A</v>
      </c>
      <c r="AK8" s="589">
        <f>'Indirect Rates and Profit_Fee'!$I$5</f>
        <v>0</v>
      </c>
      <c r="AL8" s="589">
        <f>'Indirect Rates and Profit_Fee'!$I$6</f>
        <v>0</v>
      </c>
      <c r="AM8" s="589">
        <f>'Indirect Rates and Profit_Fee'!$I$7</f>
        <v>0</v>
      </c>
      <c r="AN8" s="586">
        <f t="shared" ref="AN8:AN13" si="5">AI8*(1+AK8)*(1+AL8)*(1+AM8)</f>
        <v>0</v>
      </c>
    </row>
    <row r="9" spans="1:41" x14ac:dyDescent="0.25">
      <c r="A9" s="580"/>
      <c r="B9" s="581" t="str">
        <f t="shared" ref="B9:B31" si="6">IF(ISBLANK(C9),"","Select a DARPA Labor Cat.")</f>
        <v/>
      </c>
      <c r="C9" s="582"/>
      <c r="D9" s="582"/>
      <c r="E9" s="583"/>
      <c r="F9" s="584" t="s">
        <v>514</v>
      </c>
      <c r="G9" s="585">
        <f>'Indirect Rates and Profit_Fee'!$D$5</f>
        <v>0</v>
      </c>
      <c r="H9" s="585">
        <f>'Indirect Rates and Profit_Fee'!$D$6</f>
        <v>0</v>
      </c>
      <c r="I9" s="585">
        <f>'Indirect Rates and Profit_Fee'!$D$7</f>
        <v>0</v>
      </c>
      <c r="J9" s="586">
        <f t="shared" si="0"/>
        <v>0</v>
      </c>
      <c r="K9" s="587"/>
      <c r="L9" s="588" t="str">
        <f t="shared" ref="L9:L31" si="7">IF(E9=0,"N/A",((K9-E9)/E9))</f>
        <v>N/A</v>
      </c>
      <c r="M9" s="589">
        <f>'Indirect Rates and Profit_Fee'!$E$5</f>
        <v>0</v>
      </c>
      <c r="N9" s="589">
        <f>'Indirect Rates and Profit_Fee'!$E$6</f>
        <v>0</v>
      </c>
      <c r="O9" s="589">
        <f>'Indirect Rates and Profit_Fee'!$E$7</f>
        <v>0</v>
      </c>
      <c r="P9" s="586">
        <f t="shared" si="1"/>
        <v>0</v>
      </c>
      <c r="Q9" s="583"/>
      <c r="R9" s="588" t="str">
        <f t="shared" ref="R9:R31" si="8">IF(K9=0,"N/A",((Q9-K9)/K9))</f>
        <v>N/A</v>
      </c>
      <c r="S9" s="585">
        <f>'Indirect Rates and Profit_Fee'!$F$5</f>
        <v>0</v>
      </c>
      <c r="T9" s="585">
        <f>'Indirect Rates and Profit_Fee'!$F$6</f>
        <v>0</v>
      </c>
      <c r="U9" s="585">
        <f>'Indirect Rates and Profit_Fee'!$F$7</f>
        <v>0</v>
      </c>
      <c r="V9" s="586">
        <f t="shared" si="2"/>
        <v>0</v>
      </c>
      <c r="W9" s="587"/>
      <c r="X9" s="588" t="str">
        <f t="shared" ref="X9:X31" si="9">IF(Q9=0,"N/A",((W9-Q9)/Q9))</f>
        <v>N/A</v>
      </c>
      <c r="Y9" s="589">
        <f>'Indirect Rates and Profit_Fee'!$G$5</f>
        <v>0</v>
      </c>
      <c r="Z9" s="589">
        <f>'Indirect Rates and Profit_Fee'!$G$6</f>
        <v>0</v>
      </c>
      <c r="AA9" s="589">
        <f>'Indirect Rates and Profit_Fee'!$G$7</f>
        <v>0</v>
      </c>
      <c r="AB9" s="586">
        <f t="shared" si="3"/>
        <v>0</v>
      </c>
      <c r="AC9" s="583"/>
      <c r="AD9" s="588" t="str">
        <f t="shared" ref="AD9:AD31" si="10">IF(W9=0,"N/A",((AC9-W9)/W9))</f>
        <v>N/A</v>
      </c>
      <c r="AE9" s="585">
        <f>'Indirect Rates and Profit_Fee'!$H$5</f>
        <v>0</v>
      </c>
      <c r="AF9" s="585">
        <f>'Indirect Rates and Profit_Fee'!$H$6</f>
        <v>0</v>
      </c>
      <c r="AG9" s="585">
        <f>'Indirect Rates and Profit_Fee'!$H$7</f>
        <v>0</v>
      </c>
      <c r="AH9" s="586">
        <f t="shared" si="4"/>
        <v>0</v>
      </c>
      <c r="AI9" s="587"/>
      <c r="AJ9" s="588" t="str">
        <f t="shared" ref="AJ9:AJ31" si="11">IF(AC9=0,"N/A",((AI9-AC9)/AC9))</f>
        <v>N/A</v>
      </c>
      <c r="AK9" s="589">
        <f>'Indirect Rates and Profit_Fee'!$I$5</f>
        <v>0</v>
      </c>
      <c r="AL9" s="589">
        <f>'Indirect Rates and Profit_Fee'!$I$6</f>
        <v>0</v>
      </c>
      <c r="AM9" s="589">
        <f>'Indirect Rates and Profit_Fee'!$I$7</f>
        <v>0</v>
      </c>
      <c r="AN9" s="586">
        <f t="shared" si="5"/>
        <v>0</v>
      </c>
    </row>
    <row r="10" spans="1:41" x14ac:dyDescent="0.25">
      <c r="A10" s="580"/>
      <c r="B10" s="581" t="str">
        <f t="shared" si="6"/>
        <v/>
      </c>
      <c r="C10" s="582"/>
      <c r="D10" s="582"/>
      <c r="E10" s="583"/>
      <c r="F10" s="584" t="s">
        <v>514</v>
      </c>
      <c r="G10" s="585">
        <f>'Indirect Rates and Profit_Fee'!$D$5</f>
        <v>0</v>
      </c>
      <c r="H10" s="585">
        <f>'Indirect Rates and Profit_Fee'!$D$6</f>
        <v>0</v>
      </c>
      <c r="I10" s="585">
        <f>'Indirect Rates and Profit_Fee'!$D$7</f>
        <v>0</v>
      </c>
      <c r="J10" s="586">
        <f t="shared" si="0"/>
        <v>0</v>
      </c>
      <c r="K10" s="587"/>
      <c r="L10" s="588" t="str">
        <f t="shared" si="7"/>
        <v>N/A</v>
      </c>
      <c r="M10" s="589">
        <f>'Indirect Rates and Profit_Fee'!$E$5</f>
        <v>0</v>
      </c>
      <c r="N10" s="589">
        <f>'Indirect Rates and Profit_Fee'!$E$6</f>
        <v>0</v>
      </c>
      <c r="O10" s="589">
        <f>'Indirect Rates and Profit_Fee'!$E$7</f>
        <v>0</v>
      </c>
      <c r="P10" s="586">
        <f t="shared" si="1"/>
        <v>0</v>
      </c>
      <c r="Q10" s="583"/>
      <c r="R10" s="588" t="str">
        <f t="shared" si="8"/>
        <v>N/A</v>
      </c>
      <c r="S10" s="585">
        <f>'Indirect Rates and Profit_Fee'!$F$5</f>
        <v>0</v>
      </c>
      <c r="T10" s="585">
        <f>'Indirect Rates and Profit_Fee'!$F$6</f>
        <v>0</v>
      </c>
      <c r="U10" s="585">
        <f>'Indirect Rates and Profit_Fee'!$F$7</f>
        <v>0</v>
      </c>
      <c r="V10" s="586">
        <f t="shared" si="2"/>
        <v>0</v>
      </c>
      <c r="W10" s="587"/>
      <c r="X10" s="588" t="str">
        <f t="shared" si="9"/>
        <v>N/A</v>
      </c>
      <c r="Y10" s="589">
        <f>'Indirect Rates and Profit_Fee'!$G$5</f>
        <v>0</v>
      </c>
      <c r="Z10" s="589">
        <f>'Indirect Rates and Profit_Fee'!$G$6</f>
        <v>0</v>
      </c>
      <c r="AA10" s="589">
        <f>'Indirect Rates and Profit_Fee'!$G$7</f>
        <v>0</v>
      </c>
      <c r="AB10" s="586">
        <f t="shared" si="3"/>
        <v>0</v>
      </c>
      <c r="AC10" s="583"/>
      <c r="AD10" s="588" t="str">
        <f t="shared" si="10"/>
        <v>N/A</v>
      </c>
      <c r="AE10" s="585">
        <f>'Indirect Rates and Profit_Fee'!$H$5</f>
        <v>0</v>
      </c>
      <c r="AF10" s="585">
        <f>'Indirect Rates and Profit_Fee'!$H$6</f>
        <v>0</v>
      </c>
      <c r="AG10" s="585">
        <f>'Indirect Rates and Profit_Fee'!$H$7</f>
        <v>0</v>
      </c>
      <c r="AH10" s="586">
        <f t="shared" si="4"/>
        <v>0</v>
      </c>
      <c r="AI10" s="587"/>
      <c r="AJ10" s="588" t="str">
        <f t="shared" si="11"/>
        <v>N/A</v>
      </c>
      <c r="AK10" s="589">
        <f>'Indirect Rates and Profit_Fee'!$I$5</f>
        <v>0</v>
      </c>
      <c r="AL10" s="589">
        <f>'Indirect Rates and Profit_Fee'!$I$6</f>
        <v>0</v>
      </c>
      <c r="AM10" s="589">
        <f>'Indirect Rates and Profit_Fee'!$I$7</f>
        <v>0</v>
      </c>
      <c r="AN10" s="586">
        <f t="shared" si="5"/>
        <v>0</v>
      </c>
    </row>
    <row r="11" spans="1:41" x14ac:dyDescent="0.25">
      <c r="A11" s="580"/>
      <c r="B11" s="581" t="str">
        <f t="shared" si="6"/>
        <v/>
      </c>
      <c r="C11" s="582"/>
      <c r="D11" s="582"/>
      <c r="E11" s="583"/>
      <c r="F11" s="584" t="s">
        <v>514</v>
      </c>
      <c r="G11" s="585">
        <f>'Indirect Rates and Profit_Fee'!$D$5</f>
        <v>0</v>
      </c>
      <c r="H11" s="585">
        <f>'Indirect Rates and Profit_Fee'!$D$6</f>
        <v>0</v>
      </c>
      <c r="I11" s="585">
        <f>'Indirect Rates and Profit_Fee'!$D$7</f>
        <v>0</v>
      </c>
      <c r="J11" s="586">
        <f t="shared" si="0"/>
        <v>0</v>
      </c>
      <c r="K11" s="587"/>
      <c r="L11" s="588" t="str">
        <f t="shared" si="7"/>
        <v>N/A</v>
      </c>
      <c r="M11" s="589">
        <f>'Indirect Rates and Profit_Fee'!$E$5</f>
        <v>0</v>
      </c>
      <c r="N11" s="589">
        <f>'Indirect Rates and Profit_Fee'!$E$6</f>
        <v>0</v>
      </c>
      <c r="O11" s="589">
        <f>'Indirect Rates and Profit_Fee'!$E$7</f>
        <v>0</v>
      </c>
      <c r="P11" s="586">
        <f t="shared" si="1"/>
        <v>0</v>
      </c>
      <c r="Q11" s="583"/>
      <c r="R11" s="588" t="str">
        <f t="shared" si="8"/>
        <v>N/A</v>
      </c>
      <c r="S11" s="585">
        <f>'Indirect Rates and Profit_Fee'!$F$5</f>
        <v>0</v>
      </c>
      <c r="T11" s="585">
        <f>'Indirect Rates and Profit_Fee'!$F$6</f>
        <v>0</v>
      </c>
      <c r="U11" s="585">
        <f>'Indirect Rates and Profit_Fee'!$F$7</f>
        <v>0</v>
      </c>
      <c r="V11" s="586">
        <f t="shared" si="2"/>
        <v>0</v>
      </c>
      <c r="W11" s="587"/>
      <c r="X11" s="588" t="str">
        <f t="shared" si="9"/>
        <v>N/A</v>
      </c>
      <c r="Y11" s="589">
        <f>'Indirect Rates and Profit_Fee'!$G$5</f>
        <v>0</v>
      </c>
      <c r="Z11" s="589">
        <f>'Indirect Rates and Profit_Fee'!$G$6</f>
        <v>0</v>
      </c>
      <c r="AA11" s="589">
        <f>'Indirect Rates and Profit_Fee'!$G$7</f>
        <v>0</v>
      </c>
      <c r="AB11" s="586">
        <f t="shared" si="3"/>
        <v>0</v>
      </c>
      <c r="AC11" s="583"/>
      <c r="AD11" s="588" t="str">
        <f t="shared" si="10"/>
        <v>N/A</v>
      </c>
      <c r="AE11" s="585">
        <f>'Indirect Rates and Profit_Fee'!$H$5</f>
        <v>0</v>
      </c>
      <c r="AF11" s="585">
        <f>'Indirect Rates and Profit_Fee'!$H$6</f>
        <v>0</v>
      </c>
      <c r="AG11" s="585">
        <f>'Indirect Rates and Profit_Fee'!$H$7</f>
        <v>0</v>
      </c>
      <c r="AH11" s="586">
        <f t="shared" si="4"/>
        <v>0</v>
      </c>
      <c r="AI11" s="587"/>
      <c r="AJ11" s="588" t="str">
        <f t="shared" si="11"/>
        <v>N/A</v>
      </c>
      <c r="AK11" s="589">
        <f>'Indirect Rates and Profit_Fee'!$I$5</f>
        <v>0</v>
      </c>
      <c r="AL11" s="589">
        <f>'Indirect Rates and Profit_Fee'!$I$6</f>
        <v>0</v>
      </c>
      <c r="AM11" s="589">
        <f>'Indirect Rates and Profit_Fee'!$I$7</f>
        <v>0</v>
      </c>
      <c r="AN11" s="586">
        <f t="shared" si="5"/>
        <v>0</v>
      </c>
    </row>
    <row r="12" spans="1:41" x14ac:dyDescent="0.25">
      <c r="A12" s="580"/>
      <c r="B12" s="581" t="str">
        <f t="shared" si="6"/>
        <v/>
      </c>
      <c r="C12" s="582"/>
      <c r="D12" s="582"/>
      <c r="E12" s="583"/>
      <c r="F12" s="584" t="s">
        <v>514</v>
      </c>
      <c r="G12" s="585">
        <f>'Indirect Rates and Profit_Fee'!$D$5</f>
        <v>0</v>
      </c>
      <c r="H12" s="585">
        <f>'Indirect Rates and Profit_Fee'!$D$6</f>
        <v>0</v>
      </c>
      <c r="I12" s="585">
        <f>'Indirect Rates and Profit_Fee'!$D$7</f>
        <v>0</v>
      </c>
      <c r="J12" s="586">
        <f t="shared" si="0"/>
        <v>0</v>
      </c>
      <c r="K12" s="587"/>
      <c r="L12" s="588" t="str">
        <f t="shared" si="7"/>
        <v>N/A</v>
      </c>
      <c r="M12" s="589">
        <f>'Indirect Rates and Profit_Fee'!$E$5</f>
        <v>0</v>
      </c>
      <c r="N12" s="589">
        <f>'Indirect Rates and Profit_Fee'!$E$6</f>
        <v>0</v>
      </c>
      <c r="O12" s="589">
        <f>'Indirect Rates and Profit_Fee'!$E$7</f>
        <v>0</v>
      </c>
      <c r="P12" s="586">
        <f t="shared" si="1"/>
        <v>0</v>
      </c>
      <c r="Q12" s="583"/>
      <c r="R12" s="588" t="str">
        <f t="shared" si="8"/>
        <v>N/A</v>
      </c>
      <c r="S12" s="585">
        <f>'Indirect Rates and Profit_Fee'!$F$5</f>
        <v>0</v>
      </c>
      <c r="T12" s="585">
        <f>'Indirect Rates and Profit_Fee'!$F$6</f>
        <v>0</v>
      </c>
      <c r="U12" s="585">
        <f>'Indirect Rates and Profit_Fee'!$F$7</f>
        <v>0</v>
      </c>
      <c r="V12" s="586">
        <f t="shared" si="2"/>
        <v>0</v>
      </c>
      <c r="W12" s="587"/>
      <c r="X12" s="588" t="str">
        <f t="shared" si="9"/>
        <v>N/A</v>
      </c>
      <c r="Y12" s="589">
        <f>'Indirect Rates and Profit_Fee'!$G$5</f>
        <v>0</v>
      </c>
      <c r="Z12" s="589">
        <f>'Indirect Rates and Profit_Fee'!$G$6</f>
        <v>0</v>
      </c>
      <c r="AA12" s="589">
        <f>'Indirect Rates and Profit_Fee'!$G$7</f>
        <v>0</v>
      </c>
      <c r="AB12" s="586">
        <f t="shared" si="3"/>
        <v>0</v>
      </c>
      <c r="AC12" s="583"/>
      <c r="AD12" s="588" t="str">
        <f t="shared" si="10"/>
        <v>N/A</v>
      </c>
      <c r="AE12" s="585">
        <f>'Indirect Rates and Profit_Fee'!$H$5</f>
        <v>0</v>
      </c>
      <c r="AF12" s="585">
        <f>'Indirect Rates and Profit_Fee'!$H$6</f>
        <v>0</v>
      </c>
      <c r="AG12" s="585">
        <f>'Indirect Rates and Profit_Fee'!$H$7</f>
        <v>0</v>
      </c>
      <c r="AH12" s="586">
        <f t="shared" si="4"/>
        <v>0</v>
      </c>
      <c r="AI12" s="587"/>
      <c r="AJ12" s="588" t="str">
        <f t="shared" si="11"/>
        <v>N/A</v>
      </c>
      <c r="AK12" s="589">
        <f>'Indirect Rates and Profit_Fee'!$I$5</f>
        <v>0</v>
      </c>
      <c r="AL12" s="589">
        <f>'Indirect Rates and Profit_Fee'!$I$6</f>
        <v>0</v>
      </c>
      <c r="AM12" s="589">
        <f>'Indirect Rates and Profit_Fee'!$I$7</f>
        <v>0</v>
      </c>
      <c r="AN12" s="586">
        <f t="shared" si="5"/>
        <v>0</v>
      </c>
    </row>
    <row r="13" spans="1:41" x14ac:dyDescent="0.25">
      <c r="A13" s="580"/>
      <c r="B13" s="581" t="str">
        <f t="shared" si="6"/>
        <v/>
      </c>
      <c r="C13" s="582"/>
      <c r="D13" s="582"/>
      <c r="E13" s="590"/>
      <c r="F13" s="584" t="s">
        <v>514</v>
      </c>
      <c r="G13" s="585">
        <f>'Indirect Rates and Profit_Fee'!$D$5</f>
        <v>0</v>
      </c>
      <c r="H13" s="585">
        <f>'Indirect Rates and Profit_Fee'!$D$6</f>
        <v>0</v>
      </c>
      <c r="I13" s="585">
        <f>'Indirect Rates and Profit_Fee'!$D$7</f>
        <v>0</v>
      </c>
      <c r="J13" s="586">
        <f t="shared" si="0"/>
        <v>0</v>
      </c>
      <c r="K13" s="591"/>
      <c r="L13" s="588" t="str">
        <f t="shared" si="7"/>
        <v>N/A</v>
      </c>
      <c r="M13" s="589">
        <f>'Indirect Rates and Profit_Fee'!$E$5</f>
        <v>0</v>
      </c>
      <c r="N13" s="589">
        <f>'Indirect Rates and Profit_Fee'!$E$6</f>
        <v>0</v>
      </c>
      <c r="O13" s="589">
        <f>'Indirect Rates and Profit_Fee'!$E$7</f>
        <v>0</v>
      </c>
      <c r="P13" s="586">
        <f t="shared" si="1"/>
        <v>0</v>
      </c>
      <c r="Q13" s="590"/>
      <c r="R13" s="588" t="str">
        <f t="shared" si="8"/>
        <v>N/A</v>
      </c>
      <c r="S13" s="585">
        <f>'Indirect Rates and Profit_Fee'!$F$5</f>
        <v>0</v>
      </c>
      <c r="T13" s="585">
        <f>'Indirect Rates and Profit_Fee'!$F$6</f>
        <v>0</v>
      </c>
      <c r="U13" s="585">
        <f>'Indirect Rates and Profit_Fee'!$F$7</f>
        <v>0</v>
      </c>
      <c r="V13" s="586">
        <f t="shared" si="2"/>
        <v>0</v>
      </c>
      <c r="W13" s="591"/>
      <c r="X13" s="588" t="str">
        <f t="shared" si="9"/>
        <v>N/A</v>
      </c>
      <c r="Y13" s="589">
        <f>'Indirect Rates and Profit_Fee'!$G$5</f>
        <v>0</v>
      </c>
      <c r="Z13" s="589">
        <f>'Indirect Rates and Profit_Fee'!$G$6</f>
        <v>0</v>
      </c>
      <c r="AA13" s="589">
        <f>'Indirect Rates and Profit_Fee'!$G$7</f>
        <v>0</v>
      </c>
      <c r="AB13" s="586">
        <f t="shared" si="3"/>
        <v>0</v>
      </c>
      <c r="AC13" s="590"/>
      <c r="AD13" s="588" t="str">
        <f t="shared" si="10"/>
        <v>N/A</v>
      </c>
      <c r="AE13" s="585">
        <f>'Indirect Rates and Profit_Fee'!$H$5</f>
        <v>0</v>
      </c>
      <c r="AF13" s="585">
        <f>'Indirect Rates and Profit_Fee'!$H$6</f>
        <v>0</v>
      </c>
      <c r="AG13" s="585">
        <f>'Indirect Rates and Profit_Fee'!$H$7</f>
        <v>0</v>
      </c>
      <c r="AH13" s="586">
        <f t="shared" si="4"/>
        <v>0</v>
      </c>
      <c r="AI13" s="591"/>
      <c r="AJ13" s="588" t="str">
        <f t="shared" si="11"/>
        <v>N/A</v>
      </c>
      <c r="AK13" s="589">
        <f>'Indirect Rates and Profit_Fee'!$I$5</f>
        <v>0</v>
      </c>
      <c r="AL13" s="589">
        <f>'Indirect Rates and Profit_Fee'!$I$6</f>
        <v>0</v>
      </c>
      <c r="AM13" s="589">
        <f>'Indirect Rates and Profit_Fee'!$I$7</f>
        <v>0</v>
      </c>
      <c r="AN13" s="586">
        <f t="shared" si="5"/>
        <v>0</v>
      </c>
    </row>
    <row r="14" spans="1:41" x14ac:dyDescent="0.25">
      <c r="A14" s="580"/>
      <c r="B14" s="581" t="str">
        <f t="shared" si="6"/>
        <v/>
      </c>
      <c r="C14" s="592"/>
      <c r="D14" s="592"/>
      <c r="E14" s="583"/>
      <c r="F14" s="584" t="s">
        <v>514</v>
      </c>
      <c r="G14" s="585">
        <f>'Indirect Rates and Profit_Fee'!$D$5</f>
        <v>0</v>
      </c>
      <c r="H14" s="585">
        <f>'Indirect Rates and Profit_Fee'!$D$6</f>
        <v>0</v>
      </c>
      <c r="I14" s="585">
        <f>'Indirect Rates and Profit_Fee'!$D$7</f>
        <v>0</v>
      </c>
      <c r="J14" s="586">
        <f t="shared" ref="J14:J17" si="12">E14*(1+G14)*(1+H14)*(1+I14)</f>
        <v>0</v>
      </c>
      <c r="K14" s="587"/>
      <c r="L14" s="588" t="str">
        <f t="shared" si="7"/>
        <v>N/A</v>
      </c>
      <c r="M14" s="589">
        <f>'Indirect Rates and Profit_Fee'!$E$5</f>
        <v>0</v>
      </c>
      <c r="N14" s="589">
        <f>'Indirect Rates and Profit_Fee'!$E$6</f>
        <v>0</v>
      </c>
      <c r="O14" s="589">
        <f>'Indirect Rates and Profit_Fee'!$E$7</f>
        <v>0</v>
      </c>
      <c r="P14" s="586">
        <f t="shared" ref="P14:P17" si="13">K14*(1+M14)*(1+N14)*(1+O14)</f>
        <v>0</v>
      </c>
      <c r="Q14" s="583"/>
      <c r="R14" s="588" t="str">
        <f t="shared" si="8"/>
        <v>N/A</v>
      </c>
      <c r="S14" s="585">
        <f>'Indirect Rates and Profit_Fee'!$F$5</f>
        <v>0</v>
      </c>
      <c r="T14" s="585">
        <f>'Indirect Rates and Profit_Fee'!$F$6</f>
        <v>0</v>
      </c>
      <c r="U14" s="585">
        <f>'Indirect Rates and Profit_Fee'!$F$7</f>
        <v>0</v>
      </c>
      <c r="V14" s="586">
        <f t="shared" ref="V14:V17" si="14">Q14*(1+S14)*(1+T14)*(1+U14)</f>
        <v>0</v>
      </c>
      <c r="W14" s="587"/>
      <c r="X14" s="588" t="str">
        <f t="shared" si="9"/>
        <v>N/A</v>
      </c>
      <c r="Y14" s="589">
        <f>'Indirect Rates and Profit_Fee'!$G$5</f>
        <v>0</v>
      </c>
      <c r="Z14" s="589">
        <f>'Indirect Rates and Profit_Fee'!$G$6</f>
        <v>0</v>
      </c>
      <c r="AA14" s="589">
        <f>'Indirect Rates and Profit_Fee'!$G$7</f>
        <v>0</v>
      </c>
      <c r="AB14" s="586">
        <f t="shared" ref="AB14:AB17" si="15">W14*(1+Y14)*(1+Z14)*(1+AA14)</f>
        <v>0</v>
      </c>
      <c r="AC14" s="583"/>
      <c r="AD14" s="588" t="str">
        <f t="shared" si="10"/>
        <v>N/A</v>
      </c>
      <c r="AE14" s="585">
        <f>'Indirect Rates and Profit_Fee'!$H$5</f>
        <v>0</v>
      </c>
      <c r="AF14" s="585">
        <f>'Indirect Rates and Profit_Fee'!$H$6</f>
        <v>0</v>
      </c>
      <c r="AG14" s="585">
        <f>'Indirect Rates and Profit_Fee'!$H$7</f>
        <v>0</v>
      </c>
      <c r="AH14" s="586">
        <f t="shared" ref="AH14:AH17" si="16">AC14*(1+AE14)*(1+AF14)*(1+AG14)</f>
        <v>0</v>
      </c>
      <c r="AI14" s="587"/>
      <c r="AJ14" s="588" t="str">
        <f t="shared" si="11"/>
        <v>N/A</v>
      </c>
      <c r="AK14" s="589">
        <f>'Indirect Rates and Profit_Fee'!$I$5</f>
        <v>0</v>
      </c>
      <c r="AL14" s="589">
        <f>'Indirect Rates and Profit_Fee'!$I$6</f>
        <v>0</v>
      </c>
      <c r="AM14" s="589">
        <f>'Indirect Rates and Profit_Fee'!$I$7</f>
        <v>0</v>
      </c>
      <c r="AN14" s="586">
        <f t="shared" ref="AN14:AN17" si="17">AI14*(1+AK14)*(1+AL14)*(1+AM14)</f>
        <v>0</v>
      </c>
    </row>
    <row r="15" spans="1:41" x14ac:dyDescent="0.25">
      <c r="A15" s="580"/>
      <c r="B15" s="581" t="str">
        <f t="shared" si="6"/>
        <v/>
      </c>
      <c r="C15" s="592"/>
      <c r="D15" s="592"/>
      <c r="E15" s="583"/>
      <c r="F15" s="584" t="s">
        <v>514</v>
      </c>
      <c r="G15" s="585">
        <f>'Indirect Rates and Profit_Fee'!$D$5</f>
        <v>0</v>
      </c>
      <c r="H15" s="585">
        <f>'Indirect Rates and Profit_Fee'!$D$6</f>
        <v>0</v>
      </c>
      <c r="I15" s="585">
        <f>'Indirect Rates and Profit_Fee'!$D$7</f>
        <v>0</v>
      </c>
      <c r="J15" s="586">
        <f t="shared" si="12"/>
        <v>0</v>
      </c>
      <c r="K15" s="587"/>
      <c r="L15" s="588" t="str">
        <f t="shared" si="7"/>
        <v>N/A</v>
      </c>
      <c r="M15" s="589">
        <f>'Indirect Rates and Profit_Fee'!$E$5</f>
        <v>0</v>
      </c>
      <c r="N15" s="589">
        <f>'Indirect Rates and Profit_Fee'!$E$6</f>
        <v>0</v>
      </c>
      <c r="O15" s="589">
        <f>'Indirect Rates and Profit_Fee'!$E$7</f>
        <v>0</v>
      </c>
      <c r="P15" s="586">
        <f t="shared" si="13"/>
        <v>0</v>
      </c>
      <c r="Q15" s="583"/>
      <c r="R15" s="588" t="str">
        <f t="shared" si="8"/>
        <v>N/A</v>
      </c>
      <c r="S15" s="585">
        <f>'Indirect Rates and Profit_Fee'!$F$5</f>
        <v>0</v>
      </c>
      <c r="T15" s="585">
        <f>'Indirect Rates and Profit_Fee'!$F$6</f>
        <v>0</v>
      </c>
      <c r="U15" s="585">
        <f>'Indirect Rates and Profit_Fee'!$F$7</f>
        <v>0</v>
      </c>
      <c r="V15" s="586">
        <f t="shared" si="14"/>
        <v>0</v>
      </c>
      <c r="W15" s="587"/>
      <c r="X15" s="588" t="str">
        <f t="shared" si="9"/>
        <v>N/A</v>
      </c>
      <c r="Y15" s="589">
        <f>'Indirect Rates and Profit_Fee'!$G$5</f>
        <v>0</v>
      </c>
      <c r="Z15" s="589">
        <f>'Indirect Rates and Profit_Fee'!$G$6</f>
        <v>0</v>
      </c>
      <c r="AA15" s="589">
        <f>'Indirect Rates and Profit_Fee'!$G$7</f>
        <v>0</v>
      </c>
      <c r="AB15" s="586">
        <f t="shared" si="15"/>
        <v>0</v>
      </c>
      <c r="AC15" s="583"/>
      <c r="AD15" s="588" t="str">
        <f t="shared" si="10"/>
        <v>N/A</v>
      </c>
      <c r="AE15" s="585">
        <f>'Indirect Rates and Profit_Fee'!$H$5</f>
        <v>0</v>
      </c>
      <c r="AF15" s="585">
        <f>'Indirect Rates and Profit_Fee'!$H$6</f>
        <v>0</v>
      </c>
      <c r="AG15" s="585">
        <f>'Indirect Rates and Profit_Fee'!$H$7</f>
        <v>0</v>
      </c>
      <c r="AH15" s="586">
        <f t="shared" si="16"/>
        <v>0</v>
      </c>
      <c r="AI15" s="587"/>
      <c r="AJ15" s="588" t="str">
        <f t="shared" si="11"/>
        <v>N/A</v>
      </c>
      <c r="AK15" s="589">
        <f>'Indirect Rates and Profit_Fee'!$I$5</f>
        <v>0</v>
      </c>
      <c r="AL15" s="589">
        <f>'Indirect Rates and Profit_Fee'!$I$6</f>
        <v>0</v>
      </c>
      <c r="AM15" s="589">
        <f>'Indirect Rates and Profit_Fee'!$I$7</f>
        <v>0</v>
      </c>
      <c r="AN15" s="586">
        <f t="shared" si="17"/>
        <v>0</v>
      </c>
    </row>
    <row r="16" spans="1:41" x14ac:dyDescent="0.25">
      <c r="A16" s="580"/>
      <c r="B16" s="581" t="str">
        <f t="shared" si="6"/>
        <v/>
      </c>
      <c r="C16" s="592"/>
      <c r="D16" s="592"/>
      <c r="E16" s="583"/>
      <c r="F16" s="584" t="s">
        <v>514</v>
      </c>
      <c r="G16" s="585">
        <f>'Indirect Rates and Profit_Fee'!$D$5</f>
        <v>0</v>
      </c>
      <c r="H16" s="585">
        <f>'Indirect Rates and Profit_Fee'!$D$6</f>
        <v>0</v>
      </c>
      <c r="I16" s="585">
        <f>'Indirect Rates and Profit_Fee'!$D$7</f>
        <v>0</v>
      </c>
      <c r="J16" s="586">
        <f t="shared" si="12"/>
        <v>0</v>
      </c>
      <c r="K16" s="587"/>
      <c r="L16" s="588" t="str">
        <f t="shared" si="7"/>
        <v>N/A</v>
      </c>
      <c r="M16" s="589">
        <f>'Indirect Rates and Profit_Fee'!$E$5</f>
        <v>0</v>
      </c>
      <c r="N16" s="589">
        <f>'Indirect Rates and Profit_Fee'!$E$6</f>
        <v>0</v>
      </c>
      <c r="O16" s="589">
        <f>'Indirect Rates and Profit_Fee'!$E$7</f>
        <v>0</v>
      </c>
      <c r="P16" s="586">
        <f t="shared" si="13"/>
        <v>0</v>
      </c>
      <c r="Q16" s="583"/>
      <c r="R16" s="588" t="str">
        <f t="shared" si="8"/>
        <v>N/A</v>
      </c>
      <c r="S16" s="585">
        <f>'Indirect Rates and Profit_Fee'!$F$5</f>
        <v>0</v>
      </c>
      <c r="T16" s="585">
        <f>'Indirect Rates and Profit_Fee'!$F$6</f>
        <v>0</v>
      </c>
      <c r="U16" s="585">
        <f>'Indirect Rates and Profit_Fee'!$F$7</f>
        <v>0</v>
      </c>
      <c r="V16" s="586">
        <f t="shared" si="14"/>
        <v>0</v>
      </c>
      <c r="W16" s="587"/>
      <c r="X16" s="588" t="str">
        <f t="shared" si="9"/>
        <v>N/A</v>
      </c>
      <c r="Y16" s="589">
        <f>'Indirect Rates and Profit_Fee'!$G$5</f>
        <v>0</v>
      </c>
      <c r="Z16" s="589">
        <f>'Indirect Rates and Profit_Fee'!$G$6</f>
        <v>0</v>
      </c>
      <c r="AA16" s="589">
        <f>'Indirect Rates and Profit_Fee'!$G$7</f>
        <v>0</v>
      </c>
      <c r="AB16" s="586">
        <f t="shared" si="15"/>
        <v>0</v>
      </c>
      <c r="AC16" s="583"/>
      <c r="AD16" s="588" t="str">
        <f t="shared" si="10"/>
        <v>N/A</v>
      </c>
      <c r="AE16" s="585">
        <f>'Indirect Rates and Profit_Fee'!$H$5</f>
        <v>0</v>
      </c>
      <c r="AF16" s="585">
        <f>'Indirect Rates and Profit_Fee'!$H$6</f>
        <v>0</v>
      </c>
      <c r="AG16" s="585">
        <f>'Indirect Rates and Profit_Fee'!$H$7</f>
        <v>0</v>
      </c>
      <c r="AH16" s="586">
        <f t="shared" si="16"/>
        <v>0</v>
      </c>
      <c r="AI16" s="587"/>
      <c r="AJ16" s="588" t="str">
        <f t="shared" si="11"/>
        <v>N/A</v>
      </c>
      <c r="AK16" s="589">
        <f>'Indirect Rates and Profit_Fee'!$I$5</f>
        <v>0</v>
      </c>
      <c r="AL16" s="589">
        <f>'Indirect Rates and Profit_Fee'!$I$6</f>
        <v>0</v>
      </c>
      <c r="AM16" s="589">
        <f>'Indirect Rates and Profit_Fee'!$I$7</f>
        <v>0</v>
      </c>
      <c r="AN16" s="586">
        <f t="shared" si="17"/>
        <v>0</v>
      </c>
    </row>
    <row r="17" spans="1:40" x14ac:dyDescent="0.25">
      <c r="A17" s="580"/>
      <c r="B17" s="581" t="str">
        <f t="shared" si="6"/>
        <v/>
      </c>
      <c r="C17" s="592"/>
      <c r="D17" s="592"/>
      <c r="E17" s="583"/>
      <c r="F17" s="584" t="s">
        <v>514</v>
      </c>
      <c r="G17" s="585">
        <f>'Indirect Rates and Profit_Fee'!$D$5</f>
        <v>0</v>
      </c>
      <c r="H17" s="585">
        <f>'Indirect Rates and Profit_Fee'!$D$6</f>
        <v>0</v>
      </c>
      <c r="I17" s="585">
        <f>'Indirect Rates and Profit_Fee'!$D$7</f>
        <v>0</v>
      </c>
      <c r="J17" s="586">
        <f t="shared" si="12"/>
        <v>0</v>
      </c>
      <c r="K17" s="587"/>
      <c r="L17" s="588" t="str">
        <f t="shared" si="7"/>
        <v>N/A</v>
      </c>
      <c r="M17" s="589">
        <f>'Indirect Rates and Profit_Fee'!$E$5</f>
        <v>0</v>
      </c>
      <c r="N17" s="589">
        <f>'Indirect Rates and Profit_Fee'!$E$6</f>
        <v>0</v>
      </c>
      <c r="O17" s="589">
        <f>'Indirect Rates and Profit_Fee'!$E$7</f>
        <v>0</v>
      </c>
      <c r="P17" s="586">
        <f t="shared" si="13"/>
        <v>0</v>
      </c>
      <c r="Q17" s="583"/>
      <c r="R17" s="588" t="str">
        <f t="shared" si="8"/>
        <v>N/A</v>
      </c>
      <c r="S17" s="585">
        <f>'Indirect Rates and Profit_Fee'!$F$5</f>
        <v>0</v>
      </c>
      <c r="T17" s="585">
        <f>'Indirect Rates and Profit_Fee'!$F$6</f>
        <v>0</v>
      </c>
      <c r="U17" s="585">
        <f>'Indirect Rates and Profit_Fee'!$F$7</f>
        <v>0</v>
      </c>
      <c r="V17" s="586">
        <f t="shared" si="14"/>
        <v>0</v>
      </c>
      <c r="W17" s="587"/>
      <c r="X17" s="588" t="str">
        <f t="shared" si="9"/>
        <v>N/A</v>
      </c>
      <c r="Y17" s="589">
        <f>'Indirect Rates and Profit_Fee'!$G$5</f>
        <v>0</v>
      </c>
      <c r="Z17" s="589">
        <f>'Indirect Rates and Profit_Fee'!$G$6</f>
        <v>0</v>
      </c>
      <c r="AA17" s="589">
        <f>'Indirect Rates and Profit_Fee'!$G$7</f>
        <v>0</v>
      </c>
      <c r="AB17" s="586">
        <f t="shared" si="15"/>
        <v>0</v>
      </c>
      <c r="AC17" s="583"/>
      <c r="AD17" s="588" t="str">
        <f t="shared" si="10"/>
        <v>N/A</v>
      </c>
      <c r="AE17" s="585">
        <f>'Indirect Rates and Profit_Fee'!$H$5</f>
        <v>0</v>
      </c>
      <c r="AF17" s="585">
        <f>'Indirect Rates and Profit_Fee'!$H$6</f>
        <v>0</v>
      </c>
      <c r="AG17" s="585">
        <f>'Indirect Rates and Profit_Fee'!$H$7</f>
        <v>0</v>
      </c>
      <c r="AH17" s="586">
        <f t="shared" si="16"/>
        <v>0</v>
      </c>
      <c r="AI17" s="587"/>
      <c r="AJ17" s="588" t="str">
        <f t="shared" si="11"/>
        <v>N/A</v>
      </c>
      <c r="AK17" s="589">
        <f>'Indirect Rates and Profit_Fee'!$I$5</f>
        <v>0</v>
      </c>
      <c r="AL17" s="589">
        <f>'Indirect Rates and Profit_Fee'!$I$6</f>
        <v>0</v>
      </c>
      <c r="AM17" s="589">
        <f>'Indirect Rates and Profit_Fee'!$I$7</f>
        <v>0</v>
      </c>
      <c r="AN17" s="586">
        <f t="shared" si="17"/>
        <v>0</v>
      </c>
    </row>
    <row r="18" spans="1:40" x14ac:dyDescent="0.25">
      <c r="A18" s="580"/>
      <c r="B18" s="581" t="str">
        <f t="shared" si="6"/>
        <v/>
      </c>
      <c r="C18" s="592"/>
      <c r="D18" s="592"/>
      <c r="E18" s="583"/>
      <c r="F18" s="584" t="s">
        <v>514</v>
      </c>
      <c r="G18" s="585">
        <f>'Indirect Rates and Profit_Fee'!$D$5</f>
        <v>0</v>
      </c>
      <c r="H18" s="585">
        <f>'Indirect Rates and Profit_Fee'!$D$6</f>
        <v>0</v>
      </c>
      <c r="I18" s="585">
        <f>'Indirect Rates and Profit_Fee'!$D$7</f>
        <v>0</v>
      </c>
      <c r="J18" s="586">
        <f t="shared" ref="J18:J31" si="18">E18*(1+G18)*(1+H18)*(1+I18)</f>
        <v>0</v>
      </c>
      <c r="K18" s="587"/>
      <c r="L18" s="588" t="str">
        <f t="shared" si="7"/>
        <v>N/A</v>
      </c>
      <c r="M18" s="589">
        <f>'Indirect Rates and Profit_Fee'!$E$5</f>
        <v>0</v>
      </c>
      <c r="N18" s="589">
        <f>'Indirect Rates and Profit_Fee'!$E$6</f>
        <v>0</v>
      </c>
      <c r="O18" s="589">
        <f>'Indirect Rates and Profit_Fee'!$E$7</f>
        <v>0</v>
      </c>
      <c r="P18" s="586">
        <f t="shared" ref="P18:P31" si="19">K18*(1+M18)*(1+N18)*(1+O18)</f>
        <v>0</v>
      </c>
      <c r="Q18" s="583"/>
      <c r="R18" s="588" t="str">
        <f t="shared" si="8"/>
        <v>N/A</v>
      </c>
      <c r="S18" s="585">
        <f>'Indirect Rates and Profit_Fee'!$F$5</f>
        <v>0</v>
      </c>
      <c r="T18" s="585">
        <f>'Indirect Rates and Profit_Fee'!$F$6</f>
        <v>0</v>
      </c>
      <c r="U18" s="585">
        <f>'Indirect Rates and Profit_Fee'!$F$7</f>
        <v>0</v>
      </c>
      <c r="V18" s="586">
        <f t="shared" ref="V18:V31" si="20">Q18*(1+S18)*(1+T18)*(1+U18)</f>
        <v>0</v>
      </c>
      <c r="W18" s="587"/>
      <c r="X18" s="588" t="str">
        <f t="shared" si="9"/>
        <v>N/A</v>
      </c>
      <c r="Y18" s="589">
        <f>'Indirect Rates and Profit_Fee'!$G$5</f>
        <v>0</v>
      </c>
      <c r="Z18" s="589">
        <f>'Indirect Rates and Profit_Fee'!$G$6</f>
        <v>0</v>
      </c>
      <c r="AA18" s="589">
        <f>'Indirect Rates and Profit_Fee'!$G$7</f>
        <v>0</v>
      </c>
      <c r="AB18" s="586">
        <f t="shared" ref="AB18:AB31" si="21">W18*(1+Y18)*(1+Z18)*(1+AA18)</f>
        <v>0</v>
      </c>
      <c r="AC18" s="583"/>
      <c r="AD18" s="588" t="str">
        <f t="shared" si="10"/>
        <v>N/A</v>
      </c>
      <c r="AE18" s="585">
        <f>'Indirect Rates and Profit_Fee'!$H$5</f>
        <v>0</v>
      </c>
      <c r="AF18" s="585">
        <f>'Indirect Rates and Profit_Fee'!$H$6</f>
        <v>0</v>
      </c>
      <c r="AG18" s="585">
        <f>'Indirect Rates and Profit_Fee'!$H$7</f>
        <v>0</v>
      </c>
      <c r="AH18" s="586">
        <f t="shared" ref="AH18:AH31" si="22">AC18*(1+AE18)*(1+AF18)*(1+AG18)</f>
        <v>0</v>
      </c>
      <c r="AI18" s="587"/>
      <c r="AJ18" s="588" t="str">
        <f t="shared" si="11"/>
        <v>N/A</v>
      </c>
      <c r="AK18" s="589">
        <f>'Indirect Rates and Profit_Fee'!$I$5</f>
        <v>0</v>
      </c>
      <c r="AL18" s="589">
        <f>'Indirect Rates and Profit_Fee'!$I$6</f>
        <v>0</v>
      </c>
      <c r="AM18" s="589">
        <f>'Indirect Rates and Profit_Fee'!$I$7</f>
        <v>0</v>
      </c>
      <c r="AN18" s="586">
        <f t="shared" ref="AN18:AN31" si="23">AI18*(1+AK18)*(1+AL18)*(1+AM18)</f>
        <v>0</v>
      </c>
    </row>
    <row r="19" spans="1:40" x14ac:dyDescent="0.25">
      <c r="A19" s="580"/>
      <c r="B19" s="581" t="str">
        <f t="shared" si="6"/>
        <v/>
      </c>
      <c r="C19" s="592"/>
      <c r="D19" s="592"/>
      <c r="E19" s="583"/>
      <c r="F19" s="584" t="s">
        <v>514</v>
      </c>
      <c r="G19" s="585">
        <f>'Indirect Rates and Profit_Fee'!$D$5</f>
        <v>0</v>
      </c>
      <c r="H19" s="585">
        <f>'Indirect Rates and Profit_Fee'!$D$6</f>
        <v>0</v>
      </c>
      <c r="I19" s="585">
        <f>'Indirect Rates and Profit_Fee'!$D$7</f>
        <v>0</v>
      </c>
      <c r="J19" s="586">
        <f t="shared" si="18"/>
        <v>0</v>
      </c>
      <c r="K19" s="587"/>
      <c r="L19" s="588" t="str">
        <f t="shared" si="7"/>
        <v>N/A</v>
      </c>
      <c r="M19" s="589">
        <f>'Indirect Rates and Profit_Fee'!$E$5</f>
        <v>0</v>
      </c>
      <c r="N19" s="589">
        <f>'Indirect Rates and Profit_Fee'!$E$6</f>
        <v>0</v>
      </c>
      <c r="O19" s="589">
        <f>'Indirect Rates and Profit_Fee'!$E$7</f>
        <v>0</v>
      </c>
      <c r="P19" s="586">
        <f t="shared" si="19"/>
        <v>0</v>
      </c>
      <c r="Q19" s="583"/>
      <c r="R19" s="588" t="str">
        <f t="shared" si="8"/>
        <v>N/A</v>
      </c>
      <c r="S19" s="585">
        <f>'Indirect Rates and Profit_Fee'!$F$5</f>
        <v>0</v>
      </c>
      <c r="T19" s="585">
        <f>'Indirect Rates and Profit_Fee'!$F$6</f>
        <v>0</v>
      </c>
      <c r="U19" s="585">
        <f>'Indirect Rates and Profit_Fee'!$F$7</f>
        <v>0</v>
      </c>
      <c r="V19" s="586">
        <f t="shared" si="20"/>
        <v>0</v>
      </c>
      <c r="W19" s="587"/>
      <c r="X19" s="588" t="str">
        <f t="shared" si="9"/>
        <v>N/A</v>
      </c>
      <c r="Y19" s="589">
        <f>'Indirect Rates and Profit_Fee'!$G$5</f>
        <v>0</v>
      </c>
      <c r="Z19" s="589">
        <f>'Indirect Rates and Profit_Fee'!$G$6</f>
        <v>0</v>
      </c>
      <c r="AA19" s="589">
        <f>'Indirect Rates and Profit_Fee'!$G$7</f>
        <v>0</v>
      </c>
      <c r="AB19" s="586">
        <f t="shared" si="21"/>
        <v>0</v>
      </c>
      <c r="AC19" s="583"/>
      <c r="AD19" s="588" t="str">
        <f t="shared" si="10"/>
        <v>N/A</v>
      </c>
      <c r="AE19" s="585">
        <f>'Indirect Rates and Profit_Fee'!$H$5</f>
        <v>0</v>
      </c>
      <c r="AF19" s="585">
        <f>'Indirect Rates and Profit_Fee'!$H$6</f>
        <v>0</v>
      </c>
      <c r="AG19" s="585">
        <f>'Indirect Rates and Profit_Fee'!$H$7</f>
        <v>0</v>
      </c>
      <c r="AH19" s="586">
        <f t="shared" si="22"/>
        <v>0</v>
      </c>
      <c r="AI19" s="587"/>
      <c r="AJ19" s="588" t="str">
        <f t="shared" si="11"/>
        <v>N/A</v>
      </c>
      <c r="AK19" s="589">
        <f>'Indirect Rates and Profit_Fee'!$I$5</f>
        <v>0</v>
      </c>
      <c r="AL19" s="589">
        <f>'Indirect Rates and Profit_Fee'!$I$6</f>
        <v>0</v>
      </c>
      <c r="AM19" s="589">
        <f>'Indirect Rates and Profit_Fee'!$I$7</f>
        <v>0</v>
      </c>
      <c r="AN19" s="586">
        <f t="shared" si="23"/>
        <v>0</v>
      </c>
    </row>
    <row r="20" spans="1:40" x14ac:dyDescent="0.25">
      <c r="A20" s="580"/>
      <c r="B20" s="581" t="str">
        <f t="shared" si="6"/>
        <v/>
      </c>
      <c r="C20" s="592"/>
      <c r="D20" s="592"/>
      <c r="E20" s="583"/>
      <c r="F20" s="584" t="s">
        <v>514</v>
      </c>
      <c r="G20" s="585">
        <f>'Indirect Rates and Profit_Fee'!$D$5</f>
        <v>0</v>
      </c>
      <c r="H20" s="585">
        <f>'Indirect Rates and Profit_Fee'!$D$6</f>
        <v>0</v>
      </c>
      <c r="I20" s="585">
        <f>'Indirect Rates and Profit_Fee'!$D$7</f>
        <v>0</v>
      </c>
      <c r="J20" s="586">
        <f t="shared" si="18"/>
        <v>0</v>
      </c>
      <c r="K20" s="587"/>
      <c r="L20" s="588" t="str">
        <f t="shared" si="7"/>
        <v>N/A</v>
      </c>
      <c r="M20" s="589">
        <f>'Indirect Rates and Profit_Fee'!$E$5</f>
        <v>0</v>
      </c>
      <c r="N20" s="589">
        <f>'Indirect Rates and Profit_Fee'!$E$6</f>
        <v>0</v>
      </c>
      <c r="O20" s="589">
        <f>'Indirect Rates and Profit_Fee'!$E$7</f>
        <v>0</v>
      </c>
      <c r="P20" s="586">
        <f t="shared" si="19"/>
        <v>0</v>
      </c>
      <c r="Q20" s="583"/>
      <c r="R20" s="588" t="str">
        <f t="shared" si="8"/>
        <v>N/A</v>
      </c>
      <c r="S20" s="585">
        <f>'Indirect Rates and Profit_Fee'!$F$5</f>
        <v>0</v>
      </c>
      <c r="T20" s="585">
        <f>'Indirect Rates and Profit_Fee'!$F$6</f>
        <v>0</v>
      </c>
      <c r="U20" s="585">
        <f>'Indirect Rates and Profit_Fee'!$F$7</f>
        <v>0</v>
      </c>
      <c r="V20" s="586">
        <f t="shared" si="20"/>
        <v>0</v>
      </c>
      <c r="W20" s="587"/>
      <c r="X20" s="588" t="str">
        <f t="shared" si="9"/>
        <v>N/A</v>
      </c>
      <c r="Y20" s="589">
        <f>'Indirect Rates and Profit_Fee'!$G$5</f>
        <v>0</v>
      </c>
      <c r="Z20" s="589">
        <f>'Indirect Rates and Profit_Fee'!$G$6</f>
        <v>0</v>
      </c>
      <c r="AA20" s="589">
        <f>'Indirect Rates and Profit_Fee'!$G$7</f>
        <v>0</v>
      </c>
      <c r="AB20" s="586">
        <f t="shared" si="21"/>
        <v>0</v>
      </c>
      <c r="AC20" s="583"/>
      <c r="AD20" s="588" t="str">
        <f t="shared" si="10"/>
        <v>N/A</v>
      </c>
      <c r="AE20" s="585">
        <f>'Indirect Rates and Profit_Fee'!$H$5</f>
        <v>0</v>
      </c>
      <c r="AF20" s="585">
        <f>'Indirect Rates and Profit_Fee'!$H$6</f>
        <v>0</v>
      </c>
      <c r="AG20" s="585">
        <f>'Indirect Rates and Profit_Fee'!$H$7</f>
        <v>0</v>
      </c>
      <c r="AH20" s="586">
        <f t="shared" si="22"/>
        <v>0</v>
      </c>
      <c r="AI20" s="587"/>
      <c r="AJ20" s="588" t="str">
        <f t="shared" si="11"/>
        <v>N/A</v>
      </c>
      <c r="AK20" s="589">
        <f>'Indirect Rates and Profit_Fee'!$I$5</f>
        <v>0</v>
      </c>
      <c r="AL20" s="589">
        <f>'Indirect Rates and Profit_Fee'!$I$6</f>
        <v>0</v>
      </c>
      <c r="AM20" s="589">
        <f>'Indirect Rates and Profit_Fee'!$I$7</f>
        <v>0</v>
      </c>
      <c r="AN20" s="586">
        <f t="shared" si="23"/>
        <v>0</v>
      </c>
    </row>
    <row r="21" spans="1:40" x14ac:dyDescent="0.25">
      <c r="A21" s="580"/>
      <c r="B21" s="581" t="str">
        <f t="shared" si="6"/>
        <v/>
      </c>
      <c r="C21" s="592"/>
      <c r="D21" s="592"/>
      <c r="E21" s="583"/>
      <c r="F21" s="584" t="s">
        <v>514</v>
      </c>
      <c r="G21" s="585">
        <f>'Indirect Rates and Profit_Fee'!$D$5</f>
        <v>0</v>
      </c>
      <c r="H21" s="585">
        <f>'Indirect Rates and Profit_Fee'!$D$6</f>
        <v>0</v>
      </c>
      <c r="I21" s="585">
        <f>'Indirect Rates and Profit_Fee'!$D$7</f>
        <v>0</v>
      </c>
      <c r="J21" s="586">
        <f t="shared" si="18"/>
        <v>0</v>
      </c>
      <c r="K21" s="587"/>
      <c r="L21" s="588" t="str">
        <f t="shared" si="7"/>
        <v>N/A</v>
      </c>
      <c r="M21" s="589">
        <f>'Indirect Rates and Profit_Fee'!$E$5</f>
        <v>0</v>
      </c>
      <c r="N21" s="589">
        <f>'Indirect Rates and Profit_Fee'!$E$6</f>
        <v>0</v>
      </c>
      <c r="O21" s="589">
        <f>'Indirect Rates and Profit_Fee'!$E$7</f>
        <v>0</v>
      </c>
      <c r="P21" s="586">
        <f t="shared" si="19"/>
        <v>0</v>
      </c>
      <c r="Q21" s="583"/>
      <c r="R21" s="588" t="str">
        <f t="shared" si="8"/>
        <v>N/A</v>
      </c>
      <c r="S21" s="585">
        <f>'Indirect Rates and Profit_Fee'!$F$5</f>
        <v>0</v>
      </c>
      <c r="T21" s="585">
        <f>'Indirect Rates and Profit_Fee'!$F$6</f>
        <v>0</v>
      </c>
      <c r="U21" s="585">
        <f>'Indirect Rates and Profit_Fee'!$F$7</f>
        <v>0</v>
      </c>
      <c r="V21" s="586">
        <f t="shared" si="20"/>
        <v>0</v>
      </c>
      <c r="W21" s="587"/>
      <c r="X21" s="588" t="str">
        <f t="shared" si="9"/>
        <v>N/A</v>
      </c>
      <c r="Y21" s="589">
        <f>'Indirect Rates and Profit_Fee'!$G$5</f>
        <v>0</v>
      </c>
      <c r="Z21" s="589">
        <f>'Indirect Rates and Profit_Fee'!$G$6</f>
        <v>0</v>
      </c>
      <c r="AA21" s="589">
        <f>'Indirect Rates and Profit_Fee'!$G$7</f>
        <v>0</v>
      </c>
      <c r="AB21" s="586">
        <f t="shared" si="21"/>
        <v>0</v>
      </c>
      <c r="AC21" s="583"/>
      <c r="AD21" s="588" t="str">
        <f t="shared" si="10"/>
        <v>N/A</v>
      </c>
      <c r="AE21" s="585">
        <f>'Indirect Rates and Profit_Fee'!$H$5</f>
        <v>0</v>
      </c>
      <c r="AF21" s="585">
        <f>'Indirect Rates and Profit_Fee'!$H$6</f>
        <v>0</v>
      </c>
      <c r="AG21" s="585">
        <f>'Indirect Rates and Profit_Fee'!$H$7</f>
        <v>0</v>
      </c>
      <c r="AH21" s="586">
        <f t="shared" si="22"/>
        <v>0</v>
      </c>
      <c r="AI21" s="587"/>
      <c r="AJ21" s="588" t="str">
        <f t="shared" si="11"/>
        <v>N/A</v>
      </c>
      <c r="AK21" s="589">
        <f>'Indirect Rates and Profit_Fee'!$I$5</f>
        <v>0</v>
      </c>
      <c r="AL21" s="589">
        <f>'Indirect Rates and Profit_Fee'!$I$6</f>
        <v>0</v>
      </c>
      <c r="AM21" s="589">
        <f>'Indirect Rates and Profit_Fee'!$I$7</f>
        <v>0</v>
      </c>
      <c r="AN21" s="586">
        <f t="shared" si="23"/>
        <v>0</v>
      </c>
    </row>
    <row r="22" spans="1:40" x14ac:dyDescent="0.25">
      <c r="A22" s="580"/>
      <c r="B22" s="581" t="str">
        <f t="shared" si="6"/>
        <v/>
      </c>
      <c r="C22" s="592"/>
      <c r="D22" s="592"/>
      <c r="E22" s="583"/>
      <c r="F22" s="584" t="s">
        <v>514</v>
      </c>
      <c r="G22" s="585">
        <f>'Indirect Rates and Profit_Fee'!$D$5</f>
        <v>0</v>
      </c>
      <c r="H22" s="585">
        <f>'Indirect Rates and Profit_Fee'!$D$6</f>
        <v>0</v>
      </c>
      <c r="I22" s="585">
        <f>'Indirect Rates and Profit_Fee'!$D$7</f>
        <v>0</v>
      </c>
      <c r="J22" s="586">
        <f t="shared" si="18"/>
        <v>0</v>
      </c>
      <c r="K22" s="587"/>
      <c r="L22" s="588" t="str">
        <f t="shared" si="7"/>
        <v>N/A</v>
      </c>
      <c r="M22" s="589">
        <f>'Indirect Rates and Profit_Fee'!$E$5</f>
        <v>0</v>
      </c>
      <c r="N22" s="589">
        <f>'Indirect Rates and Profit_Fee'!$E$6</f>
        <v>0</v>
      </c>
      <c r="O22" s="589">
        <f>'Indirect Rates and Profit_Fee'!$E$7</f>
        <v>0</v>
      </c>
      <c r="P22" s="586">
        <f t="shared" si="19"/>
        <v>0</v>
      </c>
      <c r="Q22" s="583"/>
      <c r="R22" s="588" t="str">
        <f t="shared" si="8"/>
        <v>N/A</v>
      </c>
      <c r="S22" s="585">
        <f>'Indirect Rates and Profit_Fee'!$F$5</f>
        <v>0</v>
      </c>
      <c r="T22" s="585">
        <f>'Indirect Rates and Profit_Fee'!$F$6</f>
        <v>0</v>
      </c>
      <c r="U22" s="585">
        <f>'Indirect Rates and Profit_Fee'!$F$7</f>
        <v>0</v>
      </c>
      <c r="V22" s="586">
        <f t="shared" si="20"/>
        <v>0</v>
      </c>
      <c r="W22" s="587"/>
      <c r="X22" s="588" t="str">
        <f t="shared" si="9"/>
        <v>N/A</v>
      </c>
      <c r="Y22" s="589">
        <f>'Indirect Rates and Profit_Fee'!$G$5</f>
        <v>0</v>
      </c>
      <c r="Z22" s="589">
        <f>'Indirect Rates and Profit_Fee'!$G$6</f>
        <v>0</v>
      </c>
      <c r="AA22" s="589">
        <f>'Indirect Rates and Profit_Fee'!$G$7</f>
        <v>0</v>
      </c>
      <c r="AB22" s="586">
        <f t="shared" si="21"/>
        <v>0</v>
      </c>
      <c r="AC22" s="583"/>
      <c r="AD22" s="588" t="str">
        <f t="shared" si="10"/>
        <v>N/A</v>
      </c>
      <c r="AE22" s="585">
        <f>'Indirect Rates and Profit_Fee'!$H$5</f>
        <v>0</v>
      </c>
      <c r="AF22" s="585">
        <f>'Indirect Rates and Profit_Fee'!$H$6</f>
        <v>0</v>
      </c>
      <c r="AG22" s="585">
        <f>'Indirect Rates and Profit_Fee'!$H$7</f>
        <v>0</v>
      </c>
      <c r="AH22" s="586">
        <f t="shared" si="22"/>
        <v>0</v>
      </c>
      <c r="AI22" s="587"/>
      <c r="AJ22" s="588" t="str">
        <f t="shared" si="11"/>
        <v>N/A</v>
      </c>
      <c r="AK22" s="589">
        <f>'Indirect Rates and Profit_Fee'!$I$5</f>
        <v>0</v>
      </c>
      <c r="AL22" s="589">
        <f>'Indirect Rates and Profit_Fee'!$I$6</f>
        <v>0</v>
      </c>
      <c r="AM22" s="589">
        <f>'Indirect Rates and Profit_Fee'!$I$7</f>
        <v>0</v>
      </c>
      <c r="AN22" s="586">
        <f t="shared" si="23"/>
        <v>0</v>
      </c>
    </row>
    <row r="23" spans="1:40" x14ac:dyDescent="0.25">
      <c r="A23" s="580"/>
      <c r="B23" s="581" t="str">
        <f t="shared" si="6"/>
        <v/>
      </c>
      <c r="C23" s="592"/>
      <c r="D23" s="592"/>
      <c r="E23" s="583"/>
      <c r="F23" s="584" t="s">
        <v>514</v>
      </c>
      <c r="G23" s="585">
        <f>'Indirect Rates and Profit_Fee'!$D$5</f>
        <v>0</v>
      </c>
      <c r="H23" s="585">
        <f>'Indirect Rates and Profit_Fee'!$D$6</f>
        <v>0</v>
      </c>
      <c r="I23" s="585">
        <f>'Indirect Rates and Profit_Fee'!$D$7</f>
        <v>0</v>
      </c>
      <c r="J23" s="586">
        <f t="shared" si="18"/>
        <v>0</v>
      </c>
      <c r="K23" s="587"/>
      <c r="L23" s="588" t="str">
        <f t="shared" si="7"/>
        <v>N/A</v>
      </c>
      <c r="M23" s="589">
        <f>'Indirect Rates and Profit_Fee'!$E$5</f>
        <v>0</v>
      </c>
      <c r="N23" s="589">
        <f>'Indirect Rates and Profit_Fee'!$E$6</f>
        <v>0</v>
      </c>
      <c r="O23" s="589">
        <f>'Indirect Rates and Profit_Fee'!$E$7</f>
        <v>0</v>
      </c>
      <c r="P23" s="586">
        <f t="shared" si="19"/>
        <v>0</v>
      </c>
      <c r="Q23" s="583"/>
      <c r="R23" s="588" t="str">
        <f t="shared" si="8"/>
        <v>N/A</v>
      </c>
      <c r="S23" s="585">
        <f>'Indirect Rates and Profit_Fee'!$F$5</f>
        <v>0</v>
      </c>
      <c r="T23" s="585">
        <f>'Indirect Rates and Profit_Fee'!$F$6</f>
        <v>0</v>
      </c>
      <c r="U23" s="585">
        <f>'Indirect Rates and Profit_Fee'!$F$7</f>
        <v>0</v>
      </c>
      <c r="V23" s="586">
        <f t="shared" si="20"/>
        <v>0</v>
      </c>
      <c r="W23" s="587"/>
      <c r="X23" s="588" t="str">
        <f t="shared" si="9"/>
        <v>N/A</v>
      </c>
      <c r="Y23" s="589">
        <f>'Indirect Rates and Profit_Fee'!$G$5</f>
        <v>0</v>
      </c>
      <c r="Z23" s="589">
        <f>'Indirect Rates and Profit_Fee'!$G$6</f>
        <v>0</v>
      </c>
      <c r="AA23" s="589">
        <f>'Indirect Rates and Profit_Fee'!$G$7</f>
        <v>0</v>
      </c>
      <c r="AB23" s="586">
        <f t="shared" si="21"/>
        <v>0</v>
      </c>
      <c r="AC23" s="583"/>
      <c r="AD23" s="588" t="str">
        <f t="shared" si="10"/>
        <v>N/A</v>
      </c>
      <c r="AE23" s="585">
        <f>'Indirect Rates and Profit_Fee'!$H$5</f>
        <v>0</v>
      </c>
      <c r="AF23" s="585">
        <f>'Indirect Rates and Profit_Fee'!$H$6</f>
        <v>0</v>
      </c>
      <c r="AG23" s="585">
        <f>'Indirect Rates and Profit_Fee'!$H$7</f>
        <v>0</v>
      </c>
      <c r="AH23" s="586">
        <f t="shared" si="22"/>
        <v>0</v>
      </c>
      <c r="AI23" s="587"/>
      <c r="AJ23" s="588" t="str">
        <f t="shared" si="11"/>
        <v>N/A</v>
      </c>
      <c r="AK23" s="589">
        <f>'Indirect Rates and Profit_Fee'!$I$5</f>
        <v>0</v>
      </c>
      <c r="AL23" s="589">
        <f>'Indirect Rates and Profit_Fee'!$I$6</f>
        <v>0</v>
      </c>
      <c r="AM23" s="589">
        <f>'Indirect Rates and Profit_Fee'!$I$7</f>
        <v>0</v>
      </c>
      <c r="AN23" s="586">
        <f t="shared" si="23"/>
        <v>0</v>
      </c>
    </row>
    <row r="24" spans="1:40" x14ac:dyDescent="0.25">
      <c r="A24" s="580"/>
      <c r="B24" s="581" t="str">
        <f t="shared" si="6"/>
        <v/>
      </c>
      <c r="C24" s="592"/>
      <c r="D24" s="592"/>
      <c r="E24" s="583"/>
      <c r="F24" s="584" t="s">
        <v>514</v>
      </c>
      <c r="G24" s="585">
        <f>'Indirect Rates and Profit_Fee'!$D$5</f>
        <v>0</v>
      </c>
      <c r="H24" s="585">
        <f>'Indirect Rates and Profit_Fee'!$D$6</f>
        <v>0</v>
      </c>
      <c r="I24" s="585">
        <f>'Indirect Rates and Profit_Fee'!$D$7</f>
        <v>0</v>
      </c>
      <c r="J24" s="586">
        <f t="shared" si="18"/>
        <v>0</v>
      </c>
      <c r="K24" s="587"/>
      <c r="L24" s="588" t="str">
        <f t="shared" si="7"/>
        <v>N/A</v>
      </c>
      <c r="M24" s="589">
        <f>'Indirect Rates and Profit_Fee'!$E$5</f>
        <v>0</v>
      </c>
      <c r="N24" s="589">
        <f>'Indirect Rates and Profit_Fee'!$E$6</f>
        <v>0</v>
      </c>
      <c r="O24" s="589">
        <f>'Indirect Rates and Profit_Fee'!$E$7</f>
        <v>0</v>
      </c>
      <c r="P24" s="586">
        <f t="shared" si="19"/>
        <v>0</v>
      </c>
      <c r="Q24" s="583"/>
      <c r="R24" s="588" t="str">
        <f t="shared" si="8"/>
        <v>N/A</v>
      </c>
      <c r="S24" s="585">
        <f>'Indirect Rates and Profit_Fee'!$F$5</f>
        <v>0</v>
      </c>
      <c r="T24" s="585">
        <f>'Indirect Rates and Profit_Fee'!$F$6</f>
        <v>0</v>
      </c>
      <c r="U24" s="585">
        <f>'Indirect Rates and Profit_Fee'!$F$7</f>
        <v>0</v>
      </c>
      <c r="V24" s="586">
        <f t="shared" si="20"/>
        <v>0</v>
      </c>
      <c r="W24" s="587"/>
      <c r="X24" s="588" t="str">
        <f t="shared" si="9"/>
        <v>N/A</v>
      </c>
      <c r="Y24" s="589">
        <f>'Indirect Rates and Profit_Fee'!$G$5</f>
        <v>0</v>
      </c>
      <c r="Z24" s="589">
        <f>'Indirect Rates and Profit_Fee'!$G$6</f>
        <v>0</v>
      </c>
      <c r="AA24" s="589">
        <f>'Indirect Rates and Profit_Fee'!$G$7</f>
        <v>0</v>
      </c>
      <c r="AB24" s="586">
        <f t="shared" si="21"/>
        <v>0</v>
      </c>
      <c r="AC24" s="583"/>
      <c r="AD24" s="588" t="str">
        <f t="shared" si="10"/>
        <v>N/A</v>
      </c>
      <c r="AE24" s="585">
        <f>'Indirect Rates and Profit_Fee'!$H$5</f>
        <v>0</v>
      </c>
      <c r="AF24" s="585">
        <f>'Indirect Rates and Profit_Fee'!$H$6</f>
        <v>0</v>
      </c>
      <c r="AG24" s="585">
        <f>'Indirect Rates and Profit_Fee'!$H$7</f>
        <v>0</v>
      </c>
      <c r="AH24" s="586">
        <f t="shared" si="22"/>
        <v>0</v>
      </c>
      <c r="AI24" s="587"/>
      <c r="AJ24" s="588" t="str">
        <f t="shared" si="11"/>
        <v>N/A</v>
      </c>
      <c r="AK24" s="589">
        <f>'Indirect Rates and Profit_Fee'!$I$5</f>
        <v>0</v>
      </c>
      <c r="AL24" s="589">
        <f>'Indirect Rates and Profit_Fee'!$I$6</f>
        <v>0</v>
      </c>
      <c r="AM24" s="589">
        <f>'Indirect Rates and Profit_Fee'!$I$7</f>
        <v>0</v>
      </c>
      <c r="AN24" s="586">
        <f t="shared" si="23"/>
        <v>0</v>
      </c>
    </row>
    <row r="25" spans="1:40" x14ac:dyDescent="0.25">
      <c r="A25" s="580"/>
      <c r="B25" s="581" t="str">
        <f t="shared" si="6"/>
        <v/>
      </c>
      <c r="C25" s="592"/>
      <c r="D25" s="592"/>
      <c r="E25" s="583"/>
      <c r="F25" s="584" t="s">
        <v>514</v>
      </c>
      <c r="G25" s="585">
        <f>'Indirect Rates and Profit_Fee'!$D$5</f>
        <v>0</v>
      </c>
      <c r="H25" s="585">
        <f>'Indirect Rates and Profit_Fee'!$D$6</f>
        <v>0</v>
      </c>
      <c r="I25" s="585">
        <f>'Indirect Rates and Profit_Fee'!$D$7</f>
        <v>0</v>
      </c>
      <c r="J25" s="586">
        <f t="shared" si="18"/>
        <v>0</v>
      </c>
      <c r="K25" s="587"/>
      <c r="L25" s="588" t="str">
        <f t="shared" si="7"/>
        <v>N/A</v>
      </c>
      <c r="M25" s="589">
        <f>'Indirect Rates and Profit_Fee'!$E$5</f>
        <v>0</v>
      </c>
      <c r="N25" s="589">
        <f>'Indirect Rates and Profit_Fee'!$E$6</f>
        <v>0</v>
      </c>
      <c r="O25" s="589">
        <f>'Indirect Rates and Profit_Fee'!$E$7</f>
        <v>0</v>
      </c>
      <c r="P25" s="586">
        <f t="shared" si="19"/>
        <v>0</v>
      </c>
      <c r="Q25" s="583"/>
      <c r="R25" s="588" t="str">
        <f t="shared" si="8"/>
        <v>N/A</v>
      </c>
      <c r="S25" s="585">
        <f>'Indirect Rates and Profit_Fee'!$F$5</f>
        <v>0</v>
      </c>
      <c r="T25" s="585">
        <f>'Indirect Rates and Profit_Fee'!$F$6</f>
        <v>0</v>
      </c>
      <c r="U25" s="585">
        <f>'Indirect Rates and Profit_Fee'!$F$7</f>
        <v>0</v>
      </c>
      <c r="V25" s="586">
        <f t="shared" si="20"/>
        <v>0</v>
      </c>
      <c r="W25" s="587"/>
      <c r="X25" s="588" t="str">
        <f t="shared" si="9"/>
        <v>N/A</v>
      </c>
      <c r="Y25" s="589">
        <f>'Indirect Rates and Profit_Fee'!$G$5</f>
        <v>0</v>
      </c>
      <c r="Z25" s="589">
        <f>'Indirect Rates and Profit_Fee'!$G$6</f>
        <v>0</v>
      </c>
      <c r="AA25" s="589">
        <f>'Indirect Rates and Profit_Fee'!$G$7</f>
        <v>0</v>
      </c>
      <c r="AB25" s="586">
        <f t="shared" si="21"/>
        <v>0</v>
      </c>
      <c r="AC25" s="583"/>
      <c r="AD25" s="588" t="str">
        <f t="shared" si="10"/>
        <v>N/A</v>
      </c>
      <c r="AE25" s="585">
        <f>'Indirect Rates and Profit_Fee'!$H$5</f>
        <v>0</v>
      </c>
      <c r="AF25" s="585">
        <f>'Indirect Rates and Profit_Fee'!$H$6</f>
        <v>0</v>
      </c>
      <c r="AG25" s="585">
        <f>'Indirect Rates and Profit_Fee'!$H$7</f>
        <v>0</v>
      </c>
      <c r="AH25" s="586">
        <f t="shared" si="22"/>
        <v>0</v>
      </c>
      <c r="AI25" s="587"/>
      <c r="AJ25" s="588" t="str">
        <f t="shared" si="11"/>
        <v>N/A</v>
      </c>
      <c r="AK25" s="589">
        <f>'Indirect Rates and Profit_Fee'!$I$5</f>
        <v>0</v>
      </c>
      <c r="AL25" s="589">
        <f>'Indirect Rates and Profit_Fee'!$I$6</f>
        <v>0</v>
      </c>
      <c r="AM25" s="589">
        <f>'Indirect Rates and Profit_Fee'!$I$7</f>
        <v>0</v>
      </c>
      <c r="AN25" s="586">
        <f t="shared" si="23"/>
        <v>0</v>
      </c>
    </row>
    <row r="26" spans="1:40" x14ac:dyDescent="0.25">
      <c r="A26" s="580"/>
      <c r="B26" s="581" t="str">
        <f t="shared" si="6"/>
        <v/>
      </c>
      <c r="C26" s="592"/>
      <c r="D26" s="592"/>
      <c r="E26" s="583"/>
      <c r="F26" s="584" t="s">
        <v>514</v>
      </c>
      <c r="G26" s="585">
        <f>'Indirect Rates and Profit_Fee'!$D$5</f>
        <v>0</v>
      </c>
      <c r="H26" s="585">
        <f>'Indirect Rates and Profit_Fee'!$D$6</f>
        <v>0</v>
      </c>
      <c r="I26" s="585">
        <f>'Indirect Rates and Profit_Fee'!$D$7</f>
        <v>0</v>
      </c>
      <c r="J26" s="586">
        <f t="shared" si="18"/>
        <v>0</v>
      </c>
      <c r="K26" s="587"/>
      <c r="L26" s="588" t="str">
        <f t="shared" si="7"/>
        <v>N/A</v>
      </c>
      <c r="M26" s="589">
        <f>'Indirect Rates and Profit_Fee'!$E$5</f>
        <v>0</v>
      </c>
      <c r="N26" s="589">
        <f>'Indirect Rates and Profit_Fee'!$E$6</f>
        <v>0</v>
      </c>
      <c r="O26" s="589">
        <f>'Indirect Rates and Profit_Fee'!$E$7</f>
        <v>0</v>
      </c>
      <c r="P26" s="586">
        <f t="shared" si="19"/>
        <v>0</v>
      </c>
      <c r="Q26" s="583"/>
      <c r="R26" s="588" t="str">
        <f t="shared" si="8"/>
        <v>N/A</v>
      </c>
      <c r="S26" s="585">
        <f>'Indirect Rates and Profit_Fee'!$F$5</f>
        <v>0</v>
      </c>
      <c r="T26" s="585">
        <f>'Indirect Rates and Profit_Fee'!$F$6</f>
        <v>0</v>
      </c>
      <c r="U26" s="585">
        <f>'Indirect Rates and Profit_Fee'!$F$7</f>
        <v>0</v>
      </c>
      <c r="V26" s="586">
        <f t="shared" si="20"/>
        <v>0</v>
      </c>
      <c r="W26" s="587"/>
      <c r="X26" s="588" t="str">
        <f t="shared" si="9"/>
        <v>N/A</v>
      </c>
      <c r="Y26" s="589">
        <f>'Indirect Rates and Profit_Fee'!$G$5</f>
        <v>0</v>
      </c>
      <c r="Z26" s="589">
        <f>'Indirect Rates and Profit_Fee'!$G$6</f>
        <v>0</v>
      </c>
      <c r="AA26" s="589">
        <f>'Indirect Rates and Profit_Fee'!$G$7</f>
        <v>0</v>
      </c>
      <c r="AB26" s="586">
        <f t="shared" si="21"/>
        <v>0</v>
      </c>
      <c r="AC26" s="583"/>
      <c r="AD26" s="588" t="str">
        <f t="shared" si="10"/>
        <v>N/A</v>
      </c>
      <c r="AE26" s="585">
        <f>'Indirect Rates and Profit_Fee'!$H$5</f>
        <v>0</v>
      </c>
      <c r="AF26" s="585">
        <f>'Indirect Rates and Profit_Fee'!$H$6</f>
        <v>0</v>
      </c>
      <c r="AG26" s="585">
        <f>'Indirect Rates and Profit_Fee'!$H$7</f>
        <v>0</v>
      </c>
      <c r="AH26" s="586">
        <f t="shared" si="22"/>
        <v>0</v>
      </c>
      <c r="AI26" s="587"/>
      <c r="AJ26" s="588" t="str">
        <f t="shared" si="11"/>
        <v>N/A</v>
      </c>
      <c r="AK26" s="589">
        <f>'Indirect Rates and Profit_Fee'!$I$5</f>
        <v>0</v>
      </c>
      <c r="AL26" s="589">
        <f>'Indirect Rates and Profit_Fee'!$I$6</f>
        <v>0</v>
      </c>
      <c r="AM26" s="589">
        <f>'Indirect Rates and Profit_Fee'!$I$7</f>
        <v>0</v>
      </c>
      <c r="AN26" s="586">
        <f t="shared" si="23"/>
        <v>0</v>
      </c>
    </row>
    <row r="27" spans="1:40" x14ac:dyDescent="0.25">
      <c r="A27" s="580"/>
      <c r="B27" s="581" t="str">
        <f t="shared" si="6"/>
        <v/>
      </c>
      <c r="C27" s="592"/>
      <c r="D27" s="592"/>
      <c r="E27" s="583"/>
      <c r="F27" s="584" t="s">
        <v>514</v>
      </c>
      <c r="G27" s="585">
        <f>'Indirect Rates and Profit_Fee'!$D$5</f>
        <v>0</v>
      </c>
      <c r="H27" s="585">
        <f>'Indirect Rates and Profit_Fee'!$D$6</f>
        <v>0</v>
      </c>
      <c r="I27" s="585">
        <f>'Indirect Rates and Profit_Fee'!$D$7</f>
        <v>0</v>
      </c>
      <c r="J27" s="586">
        <f t="shared" si="18"/>
        <v>0</v>
      </c>
      <c r="K27" s="587"/>
      <c r="L27" s="588" t="str">
        <f t="shared" si="7"/>
        <v>N/A</v>
      </c>
      <c r="M27" s="589">
        <f>'Indirect Rates and Profit_Fee'!$E$5</f>
        <v>0</v>
      </c>
      <c r="N27" s="589">
        <f>'Indirect Rates and Profit_Fee'!$E$6</f>
        <v>0</v>
      </c>
      <c r="O27" s="589">
        <f>'Indirect Rates and Profit_Fee'!$E$7</f>
        <v>0</v>
      </c>
      <c r="P27" s="586">
        <f t="shared" si="19"/>
        <v>0</v>
      </c>
      <c r="Q27" s="583"/>
      <c r="R27" s="588" t="str">
        <f t="shared" si="8"/>
        <v>N/A</v>
      </c>
      <c r="S27" s="585">
        <f>'Indirect Rates and Profit_Fee'!$F$5</f>
        <v>0</v>
      </c>
      <c r="T27" s="585">
        <f>'Indirect Rates and Profit_Fee'!$F$6</f>
        <v>0</v>
      </c>
      <c r="U27" s="585">
        <f>'Indirect Rates and Profit_Fee'!$F$7</f>
        <v>0</v>
      </c>
      <c r="V27" s="586">
        <f t="shared" si="20"/>
        <v>0</v>
      </c>
      <c r="W27" s="587"/>
      <c r="X27" s="588" t="str">
        <f t="shared" si="9"/>
        <v>N/A</v>
      </c>
      <c r="Y27" s="589">
        <f>'Indirect Rates and Profit_Fee'!$G$5</f>
        <v>0</v>
      </c>
      <c r="Z27" s="589">
        <f>'Indirect Rates and Profit_Fee'!$G$6</f>
        <v>0</v>
      </c>
      <c r="AA27" s="589">
        <f>'Indirect Rates and Profit_Fee'!$G$7</f>
        <v>0</v>
      </c>
      <c r="AB27" s="586">
        <f t="shared" si="21"/>
        <v>0</v>
      </c>
      <c r="AC27" s="583"/>
      <c r="AD27" s="588" t="str">
        <f t="shared" si="10"/>
        <v>N/A</v>
      </c>
      <c r="AE27" s="585">
        <f>'Indirect Rates and Profit_Fee'!$H$5</f>
        <v>0</v>
      </c>
      <c r="AF27" s="585">
        <f>'Indirect Rates and Profit_Fee'!$H$6</f>
        <v>0</v>
      </c>
      <c r="AG27" s="585">
        <f>'Indirect Rates and Profit_Fee'!$H$7</f>
        <v>0</v>
      </c>
      <c r="AH27" s="586">
        <f t="shared" si="22"/>
        <v>0</v>
      </c>
      <c r="AI27" s="587"/>
      <c r="AJ27" s="588" t="str">
        <f t="shared" si="11"/>
        <v>N/A</v>
      </c>
      <c r="AK27" s="589">
        <f>'Indirect Rates and Profit_Fee'!$I$5</f>
        <v>0</v>
      </c>
      <c r="AL27" s="589">
        <f>'Indirect Rates and Profit_Fee'!$I$6</f>
        <v>0</v>
      </c>
      <c r="AM27" s="589">
        <f>'Indirect Rates and Profit_Fee'!$I$7</f>
        <v>0</v>
      </c>
      <c r="AN27" s="586">
        <f t="shared" si="23"/>
        <v>0</v>
      </c>
    </row>
    <row r="28" spans="1:40" x14ac:dyDescent="0.25">
      <c r="A28" s="580"/>
      <c r="B28" s="581" t="str">
        <f t="shared" si="6"/>
        <v/>
      </c>
      <c r="C28" s="592"/>
      <c r="D28" s="592"/>
      <c r="E28" s="583"/>
      <c r="F28" s="584" t="s">
        <v>514</v>
      </c>
      <c r="G28" s="585">
        <f>'Indirect Rates and Profit_Fee'!$D$5</f>
        <v>0</v>
      </c>
      <c r="H28" s="585">
        <f>'Indirect Rates and Profit_Fee'!$D$6</f>
        <v>0</v>
      </c>
      <c r="I28" s="585">
        <f>'Indirect Rates and Profit_Fee'!$D$7</f>
        <v>0</v>
      </c>
      <c r="J28" s="586">
        <f t="shared" si="18"/>
        <v>0</v>
      </c>
      <c r="K28" s="587"/>
      <c r="L28" s="588" t="str">
        <f t="shared" si="7"/>
        <v>N/A</v>
      </c>
      <c r="M28" s="589">
        <f>'Indirect Rates and Profit_Fee'!$E$5</f>
        <v>0</v>
      </c>
      <c r="N28" s="589">
        <f>'Indirect Rates and Profit_Fee'!$E$6</f>
        <v>0</v>
      </c>
      <c r="O28" s="589">
        <f>'Indirect Rates and Profit_Fee'!$E$7</f>
        <v>0</v>
      </c>
      <c r="P28" s="586">
        <f t="shared" si="19"/>
        <v>0</v>
      </c>
      <c r="Q28" s="583"/>
      <c r="R28" s="588" t="str">
        <f t="shared" si="8"/>
        <v>N/A</v>
      </c>
      <c r="S28" s="585">
        <f>'Indirect Rates and Profit_Fee'!$F$5</f>
        <v>0</v>
      </c>
      <c r="T28" s="585">
        <f>'Indirect Rates and Profit_Fee'!$F$6</f>
        <v>0</v>
      </c>
      <c r="U28" s="585">
        <f>'Indirect Rates and Profit_Fee'!$F$7</f>
        <v>0</v>
      </c>
      <c r="V28" s="586">
        <f t="shared" si="20"/>
        <v>0</v>
      </c>
      <c r="W28" s="587"/>
      <c r="X28" s="588" t="str">
        <f t="shared" si="9"/>
        <v>N/A</v>
      </c>
      <c r="Y28" s="589">
        <f>'Indirect Rates and Profit_Fee'!$G$5</f>
        <v>0</v>
      </c>
      <c r="Z28" s="589">
        <f>'Indirect Rates and Profit_Fee'!$G$6</f>
        <v>0</v>
      </c>
      <c r="AA28" s="589">
        <f>'Indirect Rates and Profit_Fee'!$G$7</f>
        <v>0</v>
      </c>
      <c r="AB28" s="586">
        <f t="shared" si="21"/>
        <v>0</v>
      </c>
      <c r="AC28" s="583"/>
      <c r="AD28" s="588" t="str">
        <f t="shared" si="10"/>
        <v>N/A</v>
      </c>
      <c r="AE28" s="585">
        <f>'Indirect Rates and Profit_Fee'!$H$5</f>
        <v>0</v>
      </c>
      <c r="AF28" s="585">
        <f>'Indirect Rates and Profit_Fee'!$H$6</f>
        <v>0</v>
      </c>
      <c r="AG28" s="585">
        <f>'Indirect Rates and Profit_Fee'!$H$7</f>
        <v>0</v>
      </c>
      <c r="AH28" s="586">
        <f t="shared" si="22"/>
        <v>0</v>
      </c>
      <c r="AI28" s="587"/>
      <c r="AJ28" s="588" t="str">
        <f t="shared" si="11"/>
        <v>N/A</v>
      </c>
      <c r="AK28" s="589">
        <f>'Indirect Rates and Profit_Fee'!$I$5</f>
        <v>0</v>
      </c>
      <c r="AL28" s="589">
        <f>'Indirect Rates and Profit_Fee'!$I$6</f>
        <v>0</v>
      </c>
      <c r="AM28" s="589">
        <f>'Indirect Rates and Profit_Fee'!$I$7</f>
        <v>0</v>
      </c>
      <c r="AN28" s="586">
        <f t="shared" si="23"/>
        <v>0</v>
      </c>
    </row>
    <row r="29" spans="1:40" x14ac:dyDescent="0.25">
      <c r="A29" s="580"/>
      <c r="B29" s="581" t="str">
        <f t="shared" si="6"/>
        <v/>
      </c>
      <c r="C29" s="592"/>
      <c r="D29" s="592"/>
      <c r="E29" s="583"/>
      <c r="F29" s="584" t="s">
        <v>514</v>
      </c>
      <c r="G29" s="585">
        <f>'Indirect Rates and Profit_Fee'!$D$5</f>
        <v>0</v>
      </c>
      <c r="H29" s="585">
        <f>'Indirect Rates and Profit_Fee'!$D$6</f>
        <v>0</v>
      </c>
      <c r="I29" s="585">
        <f>'Indirect Rates and Profit_Fee'!$D$7</f>
        <v>0</v>
      </c>
      <c r="J29" s="586">
        <f t="shared" si="18"/>
        <v>0</v>
      </c>
      <c r="K29" s="587"/>
      <c r="L29" s="588" t="str">
        <f t="shared" si="7"/>
        <v>N/A</v>
      </c>
      <c r="M29" s="589">
        <f>'Indirect Rates and Profit_Fee'!$E$5</f>
        <v>0</v>
      </c>
      <c r="N29" s="589">
        <f>'Indirect Rates and Profit_Fee'!$E$6</f>
        <v>0</v>
      </c>
      <c r="O29" s="589">
        <f>'Indirect Rates and Profit_Fee'!$E$7</f>
        <v>0</v>
      </c>
      <c r="P29" s="586">
        <f t="shared" si="19"/>
        <v>0</v>
      </c>
      <c r="Q29" s="583"/>
      <c r="R29" s="588" t="str">
        <f t="shared" si="8"/>
        <v>N/A</v>
      </c>
      <c r="S29" s="585">
        <f>'Indirect Rates and Profit_Fee'!$F$5</f>
        <v>0</v>
      </c>
      <c r="T29" s="585">
        <f>'Indirect Rates and Profit_Fee'!$F$6</f>
        <v>0</v>
      </c>
      <c r="U29" s="585">
        <f>'Indirect Rates and Profit_Fee'!$F$7</f>
        <v>0</v>
      </c>
      <c r="V29" s="586">
        <f t="shared" si="20"/>
        <v>0</v>
      </c>
      <c r="W29" s="587"/>
      <c r="X29" s="588" t="str">
        <f t="shared" si="9"/>
        <v>N/A</v>
      </c>
      <c r="Y29" s="589">
        <f>'Indirect Rates and Profit_Fee'!$G$5</f>
        <v>0</v>
      </c>
      <c r="Z29" s="589">
        <f>'Indirect Rates and Profit_Fee'!$G$6</f>
        <v>0</v>
      </c>
      <c r="AA29" s="589">
        <f>'Indirect Rates and Profit_Fee'!$G$7</f>
        <v>0</v>
      </c>
      <c r="AB29" s="586">
        <f t="shared" si="21"/>
        <v>0</v>
      </c>
      <c r="AC29" s="583"/>
      <c r="AD29" s="588" t="str">
        <f t="shared" si="10"/>
        <v>N/A</v>
      </c>
      <c r="AE29" s="585">
        <f>'Indirect Rates and Profit_Fee'!$H$5</f>
        <v>0</v>
      </c>
      <c r="AF29" s="585">
        <f>'Indirect Rates and Profit_Fee'!$H$6</f>
        <v>0</v>
      </c>
      <c r="AG29" s="585">
        <f>'Indirect Rates and Profit_Fee'!$H$7</f>
        <v>0</v>
      </c>
      <c r="AH29" s="586">
        <f t="shared" si="22"/>
        <v>0</v>
      </c>
      <c r="AI29" s="587"/>
      <c r="AJ29" s="588" t="str">
        <f t="shared" si="11"/>
        <v>N/A</v>
      </c>
      <c r="AK29" s="589">
        <f>'Indirect Rates and Profit_Fee'!$I$5</f>
        <v>0</v>
      </c>
      <c r="AL29" s="589">
        <f>'Indirect Rates and Profit_Fee'!$I$6</f>
        <v>0</v>
      </c>
      <c r="AM29" s="589">
        <f>'Indirect Rates and Profit_Fee'!$I$7</f>
        <v>0</v>
      </c>
      <c r="AN29" s="586">
        <f t="shared" si="23"/>
        <v>0</v>
      </c>
    </row>
    <row r="30" spans="1:40" x14ac:dyDescent="0.25">
      <c r="A30" s="580"/>
      <c r="B30" s="581" t="str">
        <f t="shared" si="6"/>
        <v/>
      </c>
      <c r="C30" s="592"/>
      <c r="D30" s="592"/>
      <c r="E30" s="583"/>
      <c r="F30" s="584" t="s">
        <v>514</v>
      </c>
      <c r="G30" s="585">
        <f>'Indirect Rates and Profit_Fee'!$D$5</f>
        <v>0</v>
      </c>
      <c r="H30" s="585">
        <f>'Indirect Rates and Profit_Fee'!$D$6</f>
        <v>0</v>
      </c>
      <c r="I30" s="585">
        <f>'Indirect Rates and Profit_Fee'!$D$7</f>
        <v>0</v>
      </c>
      <c r="J30" s="586">
        <f t="shared" si="18"/>
        <v>0</v>
      </c>
      <c r="K30" s="587"/>
      <c r="L30" s="588" t="str">
        <f t="shared" si="7"/>
        <v>N/A</v>
      </c>
      <c r="M30" s="589">
        <f>'Indirect Rates and Profit_Fee'!$E$5</f>
        <v>0</v>
      </c>
      <c r="N30" s="589">
        <f>'Indirect Rates and Profit_Fee'!$E$6</f>
        <v>0</v>
      </c>
      <c r="O30" s="589">
        <f>'Indirect Rates and Profit_Fee'!$E$7</f>
        <v>0</v>
      </c>
      <c r="P30" s="586">
        <f t="shared" si="19"/>
        <v>0</v>
      </c>
      <c r="Q30" s="583"/>
      <c r="R30" s="588" t="str">
        <f t="shared" si="8"/>
        <v>N/A</v>
      </c>
      <c r="S30" s="585">
        <f>'Indirect Rates and Profit_Fee'!$F$5</f>
        <v>0</v>
      </c>
      <c r="T30" s="585">
        <f>'Indirect Rates and Profit_Fee'!$F$6</f>
        <v>0</v>
      </c>
      <c r="U30" s="585">
        <f>'Indirect Rates and Profit_Fee'!$F$7</f>
        <v>0</v>
      </c>
      <c r="V30" s="586">
        <f t="shared" si="20"/>
        <v>0</v>
      </c>
      <c r="W30" s="587"/>
      <c r="X30" s="588" t="str">
        <f t="shared" si="9"/>
        <v>N/A</v>
      </c>
      <c r="Y30" s="589">
        <f>'Indirect Rates and Profit_Fee'!$G$5</f>
        <v>0</v>
      </c>
      <c r="Z30" s="589">
        <f>'Indirect Rates and Profit_Fee'!$G$6</f>
        <v>0</v>
      </c>
      <c r="AA30" s="589">
        <f>'Indirect Rates and Profit_Fee'!$G$7</f>
        <v>0</v>
      </c>
      <c r="AB30" s="586">
        <f t="shared" si="21"/>
        <v>0</v>
      </c>
      <c r="AC30" s="583"/>
      <c r="AD30" s="588" t="str">
        <f t="shared" si="10"/>
        <v>N/A</v>
      </c>
      <c r="AE30" s="585">
        <f>'Indirect Rates and Profit_Fee'!$H$5</f>
        <v>0</v>
      </c>
      <c r="AF30" s="585">
        <f>'Indirect Rates and Profit_Fee'!$H$6</f>
        <v>0</v>
      </c>
      <c r="AG30" s="585">
        <f>'Indirect Rates and Profit_Fee'!$H$7</f>
        <v>0</v>
      </c>
      <c r="AH30" s="586">
        <f t="shared" si="22"/>
        <v>0</v>
      </c>
      <c r="AI30" s="587"/>
      <c r="AJ30" s="588" t="str">
        <f t="shared" si="11"/>
        <v>N/A</v>
      </c>
      <c r="AK30" s="589">
        <f>'Indirect Rates and Profit_Fee'!$I$5</f>
        <v>0</v>
      </c>
      <c r="AL30" s="589">
        <f>'Indirect Rates and Profit_Fee'!$I$6</f>
        <v>0</v>
      </c>
      <c r="AM30" s="589">
        <f>'Indirect Rates and Profit_Fee'!$I$7</f>
        <v>0</v>
      </c>
      <c r="AN30" s="586">
        <f t="shared" si="23"/>
        <v>0</v>
      </c>
    </row>
    <row r="31" spans="1:40" x14ac:dyDescent="0.25">
      <c r="A31" s="580"/>
      <c r="B31" s="581" t="str">
        <f t="shared" si="6"/>
        <v/>
      </c>
      <c r="C31" s="592"/>
      <c r="D31" s="592"/>
      <c r="E31" s="583"/>
      <c r="F31" s="584" t="s">
        <v>514</v>
      </c>
      <c r="G31" s="585">
        <f>'Indirect Rates and Profit_Fee'!$D$5</f>
        <v>0</v>
      </c>
      <c r="H31" s="585">
        <f>'Indirect Rates and Profit_Fee'!$D$6</f>
        <v>0</v>
      </c>
      <c r="I31" s="585">
        <f>'Indirect Rates and Profit_Fee'!$D$7</f>
        <v>0</v>
      </c>
      <c r="J31" s="586">
        <f t="shared" si="18"/>
        <v>0</v>
      </c>
      <c r="K31" s="587"/>
      <c r="L31" s="588" t="str">
        <f t="shared" si="7"/>
        <v>N/A</v>
      </c>
      <c r="M31" s="589">
        <f>'Indirect Rates and Profit_Fee'!$E$5</f>
        <v>0</v>
      </c>
      <c r="N31" s="589">
        <f>'Indirect Rates and Profit_Fee'!$E$6</f>
        <v>0</v>
      </c>
      <c r="O31" s="589">
        <f>'Indirect Rates and Profit_Fee'!$E$7</f>
        <v>0</v>
      </c>
      <c r="P31" s="586">
        <f t="shared" si="19"/>
        <v>0</v>
      </c>
      <c r="Q31" s="583"/>
      <c r="R31" s="588" t="str">
        <f t="shared" si="8"/>
        <v>N/A</v>
      </c>
      <c r="S31" s="585">
        <f>'Indirect Rates and Profit_Fee'!$F$5</f>
        <v>0</v>
      </c>
      <c r="T31" s="585">
        <f>'Indirect Rates and Profit_Fee'!$F$6</f>
        <v>0</v>
      </c>
      <c r="U31" s="585">
        <f>'Indirect Rates and Profit_Fee'!$F$7</f>
        <v>0</v>
      </c>
      <c r="V31" s="586">
        <f t="shared" si="20"/>
        <v>0</v>
      </c>
      <c r="W31" s="587"/>
      <c r="X31" s="588" t="str">
        <f t="shared" si="9"/>
        <v>N/A</v>
      </c>
      <c r="Y31" s="589">
        <f>'Indirect Rates and Profit_Fee'!$G$5</f>
        <v>0</v>
      </c>
      <c r="Z31" s="589">
        <f>'Indirect Rates and Profit_Fee'!$G$6</f>
        <v>0</v>
      </c>
      <c r="AA31" s="589">
        <f>'Indirect Rates and Profit_Fee'!$G$7</f>
        <v>0</v>
      </c>
      <c r="AB31" s="586">
        <f t="shared" si="21"/>
        <v>0</v>
      </c>
      <c r="AC31" s="583"/>
      <c r="AD31" s="588" t="str">
        <f t="shared" si="10"/>
        <v>N/A</v>
      </c>
      <c r="AE31" s="585">
        <f>'Indirect Rates and Profit_Fee'!$H$5</f>
        <v>0</v>
      </c>
      <c r="AF31" s="585">
        <f>'Indirect Rates and Profit_Fee'!$H$6</f>
        <v>0</v>
      </c>
      <c r="AG31" s="585">
        <f>'Indirect Rates and Profit_Fee'!$H$7</f>
        <v>0</v>
      </c>
      <c r="AH31" s="586">
        <f t="shared" si="22"/>
        <v>0</v>
      </c>
      <c r="AI31" s="587"/>
      <c r="AJ31" s="588" t="str">
        <f t="shared" si="11"/>
        <v>N/A</v>
      </c>
      <c r="AK31" s="589">
        <f>'Indirect Rates and Profit_Fee'!$I$5</f>
        <v>0</v>
      </c>
      <c r="AL31" s="589">
        <f>'Indirect Rates and Profit_Fee'!$I$6</f>
        <v>0</v>
      </c>
      <c r="AM31" s="589">
        <f>'Indirect Rates and Profit_Fee'!$I$7</f>
        <v>0</v>
      </c>
      <c r="AN31" s="586">
        <f t="shared" si="23"/>
        <v>0</v>
      </c>
    </row>
    <row r="32" spans="1:40" s="594" customFormat="1" ht="13" x14ac:dyDescent="0.3">
      <c r="A32" s="593" t="s">
        <v>391</v>
      </c>
      <c r="C32" s="595"/>
      <c r="D32" s="595"/>
    </row>
    <row r="34" spans="1:40" ht="184.25" customHeight="1" x14ac:dyDescent="0.3">
      <c r="A34" s="596" t="s">
        <v>115</v>
      </c>
      <c r="B34" s="659" t="s">
        <v>646</v>
      </c>
      <c r="C34" s="660"/>
      <c r="D34" s="660"/>
      <c r="E34" s="660"/>
      <c r="F34" s="660"/>
      <c r="G34" s="660"/>
      <c r="H34" s="660"/>
      <c r="I34" s="660"/>
      <c r="J34" s="660"/>
      <c r="K34" s="597"/>
      <c r="L34" s="597"/>
      <c r="M34" s="597"/>
      <c r="N34" s="597"/>
      <c r="O34" s="598"/>
      <c r="P34" s="598"/>
      <c r="Q34" s="598"/>
      <c r="W34" s="597"/>
      <c r="X34" s="597"/>
      <c r="Y34" s="597"/>
      <c r="Z34" s="597"/>
      <c r="AA34" s="598"/>
      <c r="AB34" s="598"/>
      <c r="AC34" s="598"/>
      <c r="AI34" s="597"/>
      <c r="AJ34" s="597"/>
      <c r="AK34" s="597"/>
      <c r="AL34" s="597"/>
      <c r="AM34" s="598"/>
      <c r="AN34" s="598"/>
    </row>
    <row r="35" spans="1:40" ht="22.25" customHeight="1" x14ac:dyDescent="0.25">
      <c r="A35" s="599" t="s">
        <v>58</v>
      </c>
      <c r="B35" s="661" t="s">
        <v>424</v>
      </c>
      <c r="C35" s="661"/>
      <c r="D35" s="661"/>
      <c r="E35" s="661"/>
      <c r="F35" s="661"/>
      <c r="G35" s="661"/>
      <c r="H35" s="661"/>
      <c r="I35" s="661"/>
      <c r="J35" s="661"/>
    </row>
    <row r="36" spans="1:40" ht="38.25" customHeight="1" x14ac:dyDescent="0.25">
      <c r="A36" s="600" t="s">
        <v>22</v>
      </c>
      <c r="B36" s="661" t="s">
        <v>425</v>
      </c>
      <c r="C36" s="661"/>
      <c r="D36" s="661"/>
      <c r="E36" s="661"/>
      <c r="F36" s="661"/>
      <c r="G36" s="661"/>
      <c r="H36" s="661"/>
      <c r="I36" s="661"/>
      <c r="J36" s="661"/>
      <c r="K36" s="601"/>
      <c r="L36" s="601"/>
      <c r="M36" s="601"/>
      <c r="N36" s="601"/>
      <c r="O36" s="601"/>
    </row>
    <row r="37" spans="1:40" x14ac:dyDescent="0.25">
      <c r="H37" s="602"/>
    </row>
    <row r="38" spans="1:40" ht="13" x14ac:dyDescent="0.3">
      <c r="B38" s="603" t="s">
        <v>304</v>
      </c>
      <c r="C38" s="663" t="s">
        <v>292</v>
      </c>
      <c r="D38" s="663"/>
    </row>
    <row r="39" spans="1:40" x14ac:dyDescent="0.25">
      <c r="B39" s="604" t="s">
        <v>293</v>
      </c>
      <c r="C39" s="664" t="s">
        <v>314</v>
      </c>
      <c r="D39" s="665"/>
    </row>
    <row r="40" spans="1:40" x14ac:dyDescent="0.25">
      <c r="B40" s="604" t="s">
        <v>294</v>
      </c>
      <c r="C40" s="665" t="s">
        <v>295</v>
      </c>
      <c r="D40" s="665"/>
    </row>
    <row r="41" spans="1:40" x14ac:dyDescent="0.25">
      <c r="B41" s="604" t="s">
        <v>296</v>
      </c>
      <c r="C41" s="665" t="s">
        <v>297</v>
      </c>
      <c r="D41" s="665"/>
    </row>
    <row r="42" spans="1:40" x14ac:dyDescent="0.25">
      <c r="B42" s="604" t="s">
        <v>298</v>
      </c>
      <c r="C42" s="665" t="s">
        <v>299</v>
      </c>
      <c r="D42" s="665"/>
    </row>
    <row r="43" spans="1:40" x14ac:dyDescent="0.25">
      <c r="B43" s="604" t="s">
        <v>300</v>
      </c>
      <c r="C43" s="665" t="s">
        <v>301</v>
      </c>
      <c r="D43" s="665"/>
    </row>
    <row r="44" spans="1:40" x14ac:dyDescent="0.25">
      <c r="B44" s="604" t="s">
        <v>302</v>
      </c>
      <c r="C44" s="665" t="s">
        <v>303</v>
      </c>
      <c r="D44" s="665"/>
    </row>
    <row r="46" spans="1:40" ht="13" x14ac:dyDescent="0.3">
      <c r="B46" s="605" t="s">
        <v>305</v>
      </c>
      <c r="C46" s="664" t="s">
        <v>306</v>
      </c>
      <c r="D46" s="664"/>
      <c r="E46" s="664"/>
      <c r="F46" s="664"/>
      <c r="G46" s="664"/>
      <c r="H46" s="664"/>
      <c r="I46" s="664"/>
      <c r="J46" s="664"/>
    </row>
    <row r="47" spans="1:40" ht="59.25" customHeight="1" x14ac:dyDescent="0.25">
      <c r="B47" s="606" t="s">
        <v>308</v>
      </c>
      <c r="C47" s="666" t="s">
        <v>307</v>
      </c>
      <c r="D47" s="666"/>
      <c r="E47" s="666"/>
      <c r="F47" s="666"/>
      <c r="G47" s="666"/>
      <c r="H47" s="666"/>
      <c r="I47" s="666"/>
      <c r="J47" s="666"/>
    </row>
    <row r="48" spans="1:40" ht="80.25" customHeight="1" x14ac:dyDescent="0.25">
      <c r="B48" s="606" t="s">
        <v>309</v>
      </c>
      <c r="C48" s="666" t="s">
        <v>310</v>
      </c>
      <c r="D48" s="666"/>
      <c r="E48" s="666"/>
      <c r="F48" s="666"/>
      <c r="G48" s="666"/>
      <c r="H48" s="666"/>
      <c r="I48" s="666"/>
      <c r="J48" s="666"/>
    </row>
    <row r="49" spans="1:10" ht="85.5" customHeight="1" x14ac:dyDescent="0.25">
      <c r="B49" s="606" t="s">
        <v>311</v>
      </c>
      <c r="C49" s="666" t="s">
        <v>312</v>
      </c>
      <c r="D49" s="666"/>
      <c r="E49" s="666"/>
      <c r="F49" s="666"/>
      <c r="G49" s="666"/>
      <c r="H49" s="666"/>
      <c r="I49" s="666"/>
      <c r="J49" s="666"/>
    </row>
    <row r="50" spans="1:10" ht="51" customHeight="1" x14ac:dyDescent="0.25">
      <c r="B50" s="606" t="s">
        <v>313</v>
      </c>
      <c r="C50" s="666" t="s">
        <v>325</v>
      </c>
      <c r="D50" s="666"/>
      <c r="E50" s="666"/>
      <c r="F50" s="666"/>
      <c r="G50" s="666"/>
      <c r="H50" s="666"/>
      <c r="I50" s="666"/>
      <c r="J50" s="666"/>
    </row>
    <row r="52" spans="1:10" ht="50.25" customHeight="1" x14ac:dyDescent="0.25">
      <c r="A52" s="601"/>
      <c r="B52" s="662"/>
      <c r="C52" s="662"/>
      <c r="D52" s="662"/>
      <c r="E52" s="662"/>
      <c r="F52" s="662"/>
      <c r="G52" s="662"/>
      <c r="H52" s="662"/>
      <c r="I52" s="662"/>
      <c r="J52" s="662"/>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C49:J49"/>
    <mergeCell ref="C46:J46"/>
    <mergeCell ref="C43:D43"/>
    <mergeCell ref="C44:D44"/>
    <mergeCell ref="C47:J47"/>
    <mergeCell ref="C48:J48"/>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2.5" x14ac:dyDescent="0.25"/>
  <cols>
    <col min="2" max="2" width="35.6328125" customWidth="1"/>
    <col min="3" max="10" width="14.6328125" customWidth="1"/>
  </cols>
  <sheetData>
    <row r="1" spans="2:10" x14ac:dyDescent="0.25">
      <c r="B1" t="s">
        <v>427</v>
      </c>
      <c r="C1" s="406" t="str">
        <f>Period1_Label</f>
        <v>Proposer FY 1</v>
      </c>
      <c r="D1" s="406" t="str">
        <f>Period2_Label</f>
        <v>Proposer FY 2</v>
      </c>
      <c r="E1" s="406" t="str">
        <f>Period3_Label</f>
        <v>Proposer FY 3</v>
      </c>
      <c r="F1" s="406" t="str">
        <f>Period4_Label</f>
        <v>Proposer FY 4</v>
      </c>
      <c r="G1" s="406" t="str">
        <f>Period5_Label</f>
        <v>Proposer FY 5</v>
      </c>
      <c r="H1" s="406" t="str">
        <f>Period6_Label</f>
        <v>Proposer FY 6</v>
      </c>
    </row>
    <row r="2" spans="2:10" x14ac:dyDescent="0.25">
      <c r="B2" t="s">
        <v>396</v>
      </c>
      <c r="C2" s="407" t="e">
        <f>Base!D32+'Option-I'!D32+'Option-II'!D32+#REF!+#REF!+#REF!</f>
        <v>#REF!</v>
      </c>
      <c r="D2" s="407" t="e">
        <f>Base!L32+'Option-I'!L32+'Option-II'!L32+#REF!+#REF!+#REF!</f>
        <v>#REF!</v>
      </c>
      <c r="E2" s="407" t="e">
        <f>Base!T32+'Option-I'!T32+'Option-II'!T32+#REF!+#REF!+#REF!</f>
        <v>#REF!</v>
      </c>
      <c r="F2" s="407" t="e">
        <f>Base!AB32+'Option-I'!AB32+'Option-II'!AB32+#REF!+#REF!+#REF!</f>
        <v>#REF!</v>
      </c>
      <c r="G2" s="407" t="e">
        <f>Base!AJ32+'Option-I'!AJ32+'Option-II'!AJ32+#REF!+#REF!+#REF!</f>
        <v>#REF!</v>
      </c>
      <c r="H2" s="407" t="e">
        <f>Base!AR32+'Option-I'!AR32+'Option-II'!AR32+#REF!+#REF!+#REF!</f>
        <v>#REF!</v>
      </c>
    </row>
    <row r="5" spans="2:10" ht="13" x14ac:dyDescent="0.3">
      <c r="D5" t="s">
        <v>71</v>
      </c>
      <c r="E5" t="s">
        <v>271</v>
      </c>
      <c r="F5" t="s">
        <v>272</v>
      </c>
      <c r="G5" t="s">
        <v>273</v>
      </c>
      <c r="H5" t="s">
        <v>274</v>
      </c>
      <c r="I5" t="s">
        <v>275</v>
      </c>
      <c r="J5" s="208" t="s">
        <v>289</v>
      </c>
    </row>
    <row r="6" spans="2:10" x14ac:dyDescent="0.25">
      <c r="B6" t="s">
        <v>290</v>
      </c>
      <c r="C6" t="s">
        <v>291</v>
      </c>
      <c r="D6" s="396">
        <f t="shared" ref="D6:I18" ca="1" si="0">INDIRECT(CONCATENATE($C6,".",D$5))</f>
        <v>0</v>
      </c>
      <c r="E6" s="396">
        <f t="shared" ca="1" si="0"/>
        <v>0</v>
      </c>
      <c r="F6" s="396">
        <f t="shared" ca="1" si="0"/>
        <v>0</v>
      </c>
      <c r="G6" s="396" t="e">
        <f t="shared" ca="1" si="0"/>
        <v>#REF!</v>
      </c>
      <c r="H6" s="396" t="e">
        <f t="shared" ca="1" si="0"/>
        <v>#REF!</v>
      </c>
      <c r="I6" s="396" t="e">
        <f t="shared" ca="1" si="0"/>
        <v>#REF!</v>
      </c>
      <c r="J6" s="396" t="e">
        <f ca="1">SUM(D6:I6)</f>
        <v>#REF!</v>
      </c>
    </row>
    <row r="7" spans="2:10" x14ac:dyDescent="0.25">
      <c r="B7" t="s">
        <v>47</v>
      </c>
      <c r="C7" t="s">
        <v>276</v>
      </c>
      <c r="D7" s="207">
        <f t="shared" ca="1" si="0"/>
        <v>0</v>
      </c>
      <c r="E7" s="207">
        <f t="shared" ca="1" si="0"/>
        <v>0</v>
      </c>
      <c r="F7" s="207">
        <f t="shared" ca="1" si="0"/>
        <v>0</v>
      </c>
      <c r="G7" s="207" t="e">
        <f t="shared" ca="1" si="0"/>
        <v>#REF!</v>
      </c>
      <c r="H7" s="207" t="e">
        <f t="shared" ca="1" si="0"/>
        <v>#REF!</v>
      </c>
      <c r="I7" s="207" t="e">
        <f t="shared" ca="1" si="0"/>
        <v>#REF!</v>
      </c>
      <c r="J7" s="207" t="e">
        <f ca="1">SUM(D7:I7)</f>
        <v>#REF!</v>
      </c>
    </row>
    <row r="8" spans="2:10" x14ac:dyDescent="0.25">
      <c r="B8" t="s">
        <v>48</v>
      </c>
      <c r="C8" t="s">
        <v>277</v>
      </c>
      <c r="D8" s="207">
        <f t="shared" ca="1" si="0"/>
        <v>0</v>
      </c>
      <c r="E8" s="207">
        <f t="shared" ca="1" si="0"/>
        <v>0</v>
      </c>
      <c r="F8" s="207">
        <f t="shared" ca="1" si="0"/>
        <v>0</v>
      </c>
      <c r="G8" s="207" t="e">
        <f t="shared" ca="1" si="0"/>
        <v>#REF!</v>
      </c>
      <c r="H8" s="207" t="e">
        <f t="shared" ca="1" si="0"/>
        <v>#REF!</v>
      </c>
      <c r="I8" s="207" t="e">
        <f t="shared" ca="1" si="0"/>
        <v>#REF!</v>
      </c>
      <c r="J8" s="207" t="e">
        <f t="shared" ref="J8:J17" ca="1" si="1">SUM(D8:I8)</f>
        <v>#REF!</v>
      </c>
    </row>
    <row r="9" spans="2:10" x14ac:dyDescent="0.25">
      <c r="B9" t="s">
        <v>49</v>
      </c>
      <c r="C9" t="s">
        <v>278</v>
      </c>
      <c r="D9" s="207">
        <f t="shared" ca="1" si="0"/>
        <v>0</v>
      </c>
      <c r="E9" s="207">
        <f t="shared" ca="1" si="0"/>
        <v>0</v>
      </c>
      <c r="F9" s="207">
        <f t="shared" ca="1" si="0"/>
        <v>0</v>
      </c>
      <c r="G9" s="207" t="e">
        <f t="shared" ca="1" si="0"/>
        <v>#REF!</v>
      </c>
      <c r="H9" s="207" t="e">
        <f t="shared" ca="1" si="0"/>
        <v>#REF!</v>
      </c>
      <c r="I9" s="207" t="e">
        <f t="shared" ca="1" si="0"/>
        <v>#REF!</v>
      </c>
      <c r="J9" s="207" t="e">
        <f t="shared" ca="1" si="1"/>
        <v>#REF!</v>
      </c>
    </row>
    <row r="10" spans="2:10" x14ac:dyDescent="0.25">
      <c r="B10" t="s">
        <v>86</v>
      </c>
      <c r="C10" t="s">
        <v>279</v>
      </c>
      <c r="D10" s="207">
        <f t="shared" ca="1" si="0"/>
        <v>0</v>
      </c>
      <c r="E10" s="207">
        <f t="shared" ca="1" si="0"/>
        <v>0</v>
      </c>
      <c r="F10" s="207">
        <f t="shared" ca="1" si="0"/>
        <v>0</v>
      </c>
      <c r="G10" s="207" t="e">
        <f t="shared" ca="1" si="0"/>
        <v>#REF!</v>
      </c>
      <c r="H10" s="207" t="e">
        <f t="shared" ca="1" si="0"/>
        <v>#REF!</v>
      </c>
      <c r="I10" s="207" t="e">
        <f t="shared" ca="1" si="0"/>
        <v>#REF!</v>
      </c>
      <c r="J10" s="207" t="e">
        <f t="shared" ca="1" si="1"/>
        <v>#REF!</v>
      </c>
    </row>
    <row r="11" spans="2:10" x14ac:dyDescent="0.25">
      <c r="B11" t="s">
        <v>87</v>
      </c>
      <c r="C11" t="s">
        <v>280</v>
      </c>
      <c r="D11" s="207">
        <f t="shared" ca="1" si="0"/>
        <v>0</v>
      </c>
      <c r="E11" s="207">
        <f t="shared" ca="1" si="0"/>
        <v>0</v>
      </c>
      <c r="F11" s="207">
        <f t="shared" ca="1" si="0"/>
        <v>0</v>
      </c>
      <c r="G11" s="207" t="e">
        <f t="shared" ca="1" si="0"/>
        <v>#REF!</v>
      </c>
      <c r="H11" s="207" t="e">
        <f t="shared" ca="1" si="0"/>
        <v>#REF!</v>
      </c>
      <c r="I11" s="207" t="e">
        <f t="shared" ca="1" si="0"/>
        <v>#REF!</v>
      </c>
      <c r="J11" s="207" t="e">
        <f t="shared" ca="1" si="1"/>
        <v>#REF!</v>
      </c>
    </row>
    <row r="12" spans="2:10" x14ac:dyDescent="0.25">
      <c r="B12" t="s">
        <v>50</v>
      </c>
      <c r="C12" t="s">
        <v>281</v>
      </c>
      <c r="D12" s="207">
        <f t="shared" ca="1" si="0"/>
        <v>0</v>
      </c>
      <c r="E12" s="207">
        <f t="shared" ca="1" si="0"/>
        <v>0</v>
      </c>
      <c r="F12" s="207">
        <f t="shared" ca="1" si="0"/>
        <v>0</v>
      </c>
      <c r="G12" s="207" t="e">
        <f t="shared" ca="1" si="0"/>
        <v>#REF!</v>
      </c>
      <c r="H12" s="207" t="e">
        <f t="shared" ca="1" si="0"/>
        <v>#REF!</v>
      </c>
      <c r="I12" s="207" t="e">
        <f t="shared" ca="1" si="0"/>
        <v>#REF!</v>
      </c>
      <c r="J12" s="207" t="e">
        <f t="shared" ca="1" si="1"/>
        <v>#REF!</v>
      </c>
    </row>
    <row r="13" spans="2:10" x14ac:dyDescent="0.25">
      <c r="B13" t="s">
        <v>46</v>
      </c>
      <c r="C13" t="s">
        <v>282</v>
      </c>
      <c r="D13" s="207">
        <f t="shared" ca="1" si="0"/>
        <v>0</v>
      </c>
      <c r="E13" s="207">
        <f t="shared" ca="1" si="0"/>
        <v>0</v>
      </c>
      <c r="F13" s="207">
        <f t="shared" ca="1" si="0"/>
        <v>0</v>
      </c>
      <c r="G13" s="207" t="e">
        <f t="shared" ca="1" si="0"/>
        <v>#REF!</v>
      </c>
      <c r="H13" s="207" t="e">
        <f t="shared" ca="1" si="0"/>
        <v>#REF!</v>
      </c>
      <c r="I13" s="207" t="e">
        <f t="shared" ca="1" si="0"/>
        <v>#REF!</v>
      </c>
      <c r="J13" s="207" t="e">
        <f t="shared" ca="1" si="1"/>
        <v>#REF!</v>
      </c>
    </row>
    <row r="14" spans="2:10" x14ac:dyDescent="0.25">
      <c r="B14" t="s">
        <v>30</v>
      </c>
      <c r="C14" t="s">
        <v>283</v>
      </c>
      <c r="D14" s="207">
        <f t="shared" ca="1" si="0"/>
        <v>0</v>
      </c>
      <c r="E14" s="207">
        <f t="shared" ca="1" si="0"/>
        <v>0</v>
      </c>
      <c r="F14" s="207">
        <f t="shared" ca="1" si="0"/>
        <v>0</v>
      </c>
      <c r="G14" s="207" t="e">
        <f t="shared" ca="1" si="0"/>
        <v>#REF!</v>
      </c>
      <c r="H14" s="207" t="e">
        <f t="shared" ca="1" si="0"/>
        <v>#REF!</v>
      </c>
      <c r="I14" s="207" t="e">
        <f t="shared" ca="1" si="0"/>
        <v>#REF!</v>
      </c>
      <c r="J14" s="207" t="e">
        <f t="shared" ca="1" si="1"/>
        <v>#REF!</v>
      </c>
    </row>
    <row r="15" spans="2:10" x14ac:dyDescent="0.25">
      <c r="B15" t="s">
        <v>51</v>
      </c>
      <c r="C15" t="s">
        <v>284</v>
      </c>
      <c r="D15" s="207">
        <f t="shared" ca="1" si="0"/>
        <v>0</v>
      </c>
      <c r="E15" s="207">
        <f t="shared" ca="1" si="0"/>
        <v>0</v>
      </c>
      <c r="F15" s="207">
        <f t="shared" ca="1" si="0"/>
        <v>0</v>
      </c>
      <c r="G15" s="207" t="e">
        <f t="shared" ca="1" si="0"/>
        <v>#REF!</v>
      </c>
      <c r="H15" s="207" t="e">
        <f t="shared" ca="1" si="0"/>
        <v>#REF!</v>
      </c>
      <c r="I15" s="207" t="e">
        <f t="shared" ca="1" si="0"/>
        <v>#REF!</v>
      </c>
      <c r="J15" s="207" t="e">
        <f t="shared" ca="1" si="1"/>
        <v>#REF!</v>
      </c>
    </row>
    <row r="16" spans="2:10" x14ac:dyDescent="0.25">
      <c r="B16" t="s">
        <v>32</v>
      </c>
      <c r="C16" t="s">
        <v>285</v>
      </c>
      <c r="D16" s="207">
        <f t="shared" ca="1" si="0"/>
        <v>0</v>
      </c>
      <c r="E16" s="207">
        <f t="shared" ca="1" si="0"/>
        <v>0</v>
      </c>
      <c r="F16" s="207">
        <f t="shared" ca="1" si="0"/>
        <v>0</v>
      </c>
      <c r="G16" s="207" t="e">
        <f t="shared" ca="1" si="0"/>
        <v>#REF!</v>
      </c>
      <c r="H16" s="207" t="e">
        <f t="shared" ca="1" si="0"/>
        <v>#REF!</v>
      </c>
      <c r="I16" s="207" t="e">
        <f t="shared" ca="1" si="0"/>
        <v>#REF!</v>
      </c>
      <c r="J16" s="207" t="e">
        <f t="shared" ca="1" si="1"/>
        <v>#REF!</v>
      </c>
    </row>
    <row r="17" spans="2:10" x14ac:dyDescent="0.25">
      <c r="B17" t="s">
        <v>286</v>
      </c>
      <c r="C17" t="s">
        <v>287</v>
      </c>
      <c r="D17" s="207">
        <f t="shared" ca="1" si="0"/>
        <v>0</v>
      </c>
      <c r="E17" s="207">
        <f t="shared" ca="1" si="0"/>
        <v>0</v>
      </c>
      <c r="F17" s="207">
        <f t="shared" ca="1" si="0"/>
        <v>0</v>
      </c>
      <c r="G17" s="207" t="e">
        <f t="shared" ca="1" si="0"/>
        <v>#REF!</v>
      </c>
      <c r="H17" s="207" t="e">
        <f t="shared" ca="1" si="0"/>
        <v>#REF!</v>
      </c>
      <c r="I17" s="207" t="e">
        <f t="shared" ca="1" si="0"/>
        <v>#REF!</v>
      </c>
      <c r="J17" s="207" t="e">
        <f t="shared" ca="1" si="1"/>
        <v>#REF!</v>
      </c>
    </row>
    <row r="18" spans="2:10" x14ac:dyDescent="0.25">
      <c r="B18" t="s">
        <v>40</v>
      </c>
      <c r="C18" t="s">
        <v>288</v>
      </c>
      <c r="D18" s="408">
        <f t="shared" ca="1" si="0"/>
        <v>0</v>
      </c>
      <c r="E18" s="408">
        <f t="shared" ca="1" si="0"/>
        <v>0</v>
      </c>
      <c r="F18" s="408">
        <f t="shared" ca="1" si="0"/>
        <v>0</v>
      </c>
      <c r="G18" s="408" t="e">
        <f t="shared" ca="1" si="0"/>
        <v>#REF!</v>
      </c>
      <c r="H18" s="408" t="e">
        <f t="shared" ca="1" si="0"/>
        <v>#REF!</v>
      </c>
      <c r="I18" s="408" t="e">
        <f t="shared" ca="1" si="0"/>
        <v>#REF!</v>
      </c>
      <c r="J18" s="207"/>
    </row>
    <row r="19" spans="2:10" ht="13" x14ac:dyDescent="0.3">
      <c r="B19" s="208" t="s">
        <v>404</v>
      </c>
      <c r="D19" s="408">
        <f ca="1">SUM(D7:D13)+SUM(D15:D17)</f>
        <v>0</v>
      </c>
      <c r="E19" s="408">
        <f t="shared" ref="E19:J19" ca="1" si="2">SUM(E7:E13)+SUM(E15:E17)</f>
        <v>0</v>
      </c>
      <c r="F19" s="408">
        <f t="shared" ca="1" si="2"/>
        <v>0</v>
      </c>
      <c r="G19" s="408" t="e">
        <f t="shared" ca="1" si="2"/>
        <v>#REF!</v>
      </c>
      <c r="H19" s="408" t="e">
        <f t="shared" ca="1" si="2"/>
        <v>#REF!</v>
      </c>
      <c r="I19" s="408" t="e">
        <f t="shared" ca="1" si="2"/>
        <v>#REF!</v>
      </c>
      <c r="J19" s="409" t="e">
        <f t="shared" ca="1" si="2"/>
        <v>#REF!</v>
      </c>
    </row>
    <row r="21" spans="2:10" x14ac:dyDescent="0.25">
      <c r="E21" s="410" t="s">
        <v>400</v>
      </c>
      <c r="F21" s="408" t="e">
        <f ca="1">SUM(D19:I19)</f>
        <v>#REF!</v>
      </c>
    </row>
    <row r="22" spans="2:10" x14ac:dyDescent="0.25">
      <c r="E22" s="410" t="s">
        <v>401</v>
      </c>
      <c r="F22" s="409" t="e">
        <f ca="1">J19</f>
        <v>#REF!</v>
      </c>
    </row>
    <row r="23" spans="2:10" ht="13" x14ac:dyDescent="0.3">
      <c r="E23" s="410" t="s">
        <v>402</v>
      </c>
      <c r="F23" s="411" t="e">
        <f ca="1">F21-F22</f>
        <v>#REF!</v>
      </c>
      <c r="G23" s="412" t="s">
        <v>403</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C2" sqref="C2"/>
    </sheetView>
  </sheetViews>
  <sheetFormatPr defaultRowHeight="12.5" x14ac:dyDescent="0.25"/>
  <cols>
    <col min="1" max="1" width="35.36328125" customWidth="1"/>
    <col min="2" max="2" width="12.453125" customWidth="1"/>
    <col min="3" max="3" width="19.54296875" customWidth="1"/>
    <col min="4" max="4" width="15.453125" customWidth="1"/>
    <col min="5" max="5" width="17" customWidth="1"/>
    <col min="6" max="6" width="15.36328125" customWidth="1"/>
    <col min="7" max="7" width="16.54296875" customWidth="1"/>
    <col min="8" max="8" width="15.36328125" customWidth="1"/>
    <col min="9" max="9" width="16.54296875" customWidth="1"/>
    <col min="10" max="10" width="49.6328125" customWidth="1"/>
    <col min="11" max="11" width="40.36328125" customWidth="1"/>
    <col min="12" max="12" width="19.453125" customWidth="1"/>
  </cols>
  <sheetData>
    <row r="1" spans="1:12" ht="18.5" x14ac:dyDescent="0.45">
      <c r="A1" s="201" t="s">
        <v>407</v>
      </c>
      <c r="B1" s="123"/>
      <c r="C1" s="124"/>
      <c r="D1" s="125"/>
      <c r="E1" s="125"/>
      <c r="F1" s="125"/>
      <c r="G1" s="125"/>
      <c r="H1" s="125"/>
      <c r="I1" s="125"/>
      <c r="J1" s="126"/>
      <c r="K1" s="126"/>
    </row>
    <row r="2" spans="1:12" ht="15.5" x14ac:dyDescent="0.35">
      <c r="A2" s="190" t="str">
        <f>General!C2</f>
        <v>Proposer's Name (Prime or Subcontractor)</v>
      </c>
      <c r="B2" s="177"/>
      <c r="C2" s="203"/>
      <c r="D2" s="68"/>
      <c r="E2" s="68"/>
      <c r="F2" s="68"/>
      <c r="G2" s="68"/>
      <c r="H2" s="68"/>
      <c r="I2" s="68"/>
    </row>
    <row r="3" spans="1:12" ht="15.5" x14ac:dyDescent="0.35">
      <c r="A3" s="68"/>
      <c r="B3" s="68"/>
      <c r="C3" s="68"/>
      <c r="D3" s="85" t="str">
        <f>Period1_Label</f>
        <v>Proposer FY 1</v>
      </c>
      <c r="E3" s="85" t="str">
        <f>Period2_Label</f>
        <v>Proposer FY 2</v>
      </c>
      <c r="F3" s="85" t="str">
        <f>Period3_Label</f>
        <v>Proposer FY 3</v>
      </c>
      <c r="G3" s="172" t="str">
        <f>Period4_Label</f>
        <v>Proposer FY 4</v>
      </c>
      <c r="H3" s="85" t="str">
        <f>Period5_Label</f>
        <v>Proposer FY 5</v>
      </c>
      <c r="I3" s="172" t="str">
        <f>Period6_Label</f>
        <v>Proposer FY 6</v>
      </c>
      <c r="J3" s="122" t="s">
        <v>78</v>
      </c>
      <c r="K3" s="608" t="s">
        <v>81</v>
      </c>
    </row>
    <row r="4" spans="1:12" ht="47.25" customHeight="1" x14ac:dyDescent="0.35">
      <c r="A4" s="86" t="s">
        <v>236</v>
      </c>
      <c r="B4" s="667" t="s">
        <v>428</v>
      </c>
      <c r="C4" s="667"/>
      <c r="D4" s="85" t="s">
        <v>222</v>
      </c>
      <c r="E4" s="85" t="s">
        <v>222</v>
      </c>
      <c r="F4" s="85" t="s">
        <v>222</v>
      </c>
      <c r="G4" s="85" t="s">
        <v>222</v>
      </c>
      <c r="H4" s="85" t="s">
        <v>222</v>
      </c>
      <c r="I4" s="85" t="s">
        <v>222</v>
      </c>
      <c r="J4" s="122" t="s">
        <v>103</v>
      </c>
      <c r="K4" s="608"/>
    </row>
    <row r="5" spans="1:12" ht="15.5" x14ac:dyDescent="0.35">
      <c r="A5" s="185" t="s">
        <v>374</v>
      </c>
      <c r="B5" s="668" t="s">
        <v>634</v>
      </c>
      <c r="C5" s="668"/>
      <c r="D5" s="560"/>
      <c r="E5" s="560"/>
      <c r="F5" s="560"/>
      <c r="G5" s="561"/>
      <c r="H5" s="560"/>
      <c r="I5" s="561"/>
      <c r="J5" s="204"/>
      <c r="K5" s="607"/>
    </row>
    <row r="6" spans="1:12" ht="15.5" x14ac:dyDescent="0.35">
      <c r="A6" s="185" t="s">
        <v>375</v>
      </c>
      <c r="B6" s="668" t="s">
        <v>635</v>
      </c>
      <c r="C6" s="668"/>
      <c r="D6" s="560"/>
      <c r="E6" s="560"/>
      <c r="F6" s="560"/>
      <c r="G6" s="561"/>
      <c r="H6" s="560"/>
      <c r="I6" s="561"/>
      <c r="J6" s="204"/>
      <c r="K6" s="607"/>
    </row>
    <row r="7" spans="1:12" ht="15.5" x14ac:dyDescent="0.35">
      <c r="A7" s="185" t="s">
        <v>535</v>
      </c>
      <c r="B7" s="668" t="s">
        <v>636</v>
      </c>
      <c r="C7" s="668"/>
      <c r="D7" s="560"/>
      <c r="E7" s="560"/>
      <c r="F7" s="560"/>
      <c r="G7" s="561"/>
      <c r="H7" s="560"/>
      <c r="I7" s="561"/>
      <c r="J7" s="204"/>
      <c r="K7" s="607"/>
    </row>
    <row r="8" spans="1:12" ht="15.5" x14ac:dyDescent="0.35">
      <c r="A8" s="185"/>
      <c r="B8" s="668"/>
      <c r="C8" s="668"/>
      <c r="D8" s="560"/>
      <c r="E8" s="560"/>
      <c r="F8" s="560"/>
      <c r="G8" s="561"/>
      <c r="H8" s="560"/>
      <c r="I8" s="561"/>
      <c r="J8" s="204"/>
      <c r="K8" s="607"/>
    </row>
    <row r="9" spans="1:12" ht="15.5" x14ac:dyDescent="0.35">
      <c r="A9" s="185"/>
      <c r="B9" s="668"/>
      <c r="C9" s="668"/>
      <c r="D9" s="560"/>
      <c r="E9" s="560"/>
      <c r="F9" s="560"/>
      <c r="G9" s="561"/>
      <c r="H9" s="560"/>
      <c r="I9" s="561"/>
      <c r="J9" s="204"/>
      <c r="K9" s="607"/>
    </row>
    <row r="10" spans="1:12" ht="15.5" x14ac:dyDescent="0.35">
      <c r="A10" s="185"/>
      <c r="B10" s="668"/>
      <c r="C10" s="668"/>
      <c r="D10" s="560"/>
      <c r="E10" s="560"/>
      <c r="F10" s="560"/>
      <c r="G10" s="561"/>
      <c r="H10" s="560"/>
      <c r="I10" s="561"/>
      <c r="J10" s="204"/>
      <c r="K10" s="607"/>
    </row>
    <row r="11" spans="1:12" ht="15.5" x14ac:dyDescent="0.35">
      <c r="A11" s="185"/>
      <c r="B11" s="668"/>
      <c r="C11" s="668"/>
      <c r="D11" s="560"/>
      <c r="E11" s="560"/>
      <c r="F11" s="560"/>
      <c r="G11" s="561"/>
      <c r="H11" s="560"/>
      <c r="I11" s="561"/>
      <c r="J11" s="204"/>
      <c r="K11" s="607"/>
    </row>
    <row r="12" spans="1:12" s="181" customFormat="1" ht="13" x14ac:dyDescent="0.3">
      <c r="A12" s="180" t="s">
        <v>321</v>
      </c>
    </row>
    <row r="13" spans="1:12" ht="13" x14ac:dyDescent="0.3">
      <c r="A13" s="35"/>
    </row>
    <row r="14" spans="1:12" ht="55.5" customHeight="1" x14ac:dyDescent="0.25">
      <c r="A14" s="166" t="s">
        <v>115</v>
      </c>
      <c r="B14" s="670" t="s">
        <v>355</v>
      </c>
      <c r="C14" s="671"/>
      <c r="D14" s="671"/>
      <c r="E14" s="671"/>
      <c r="F14" s="671"/>
      <c r="G14" s="671"/>
      <c r="H14" s="671"/>
      <c r="I14" s="671"/>
      <c r="J14" s="671"/>
      <c r="K14" s="671"/>
      <c r="L14" s="671"/>
    </row>
    <row r="15" spans="1:12" ht="15.5" x14ac:dyDescent="0.25">
      <c r="A15" s="166"/>
      <c r="B15" s="173"/>
      <c r="C15" s="174"/>
      <c r="D15" s="174"/>
      <c r="E15" s="174"/>
      <c r="F15" s="174"/>
      <c r="G15" s="174"/>
      <c r="H15" s="174"/>
      <c r="I15" s="174"/>
      <c r="J15" s="174"/>
      <c r="K15" s="174"/>
      <c r="L15" s="174"/>
    </row>
    <row r="16" spans="1:12" ht="27.5" customHeight="1" x14ac:dyDescent="0.3">
      <c r="A16" s="166" t="s">
        <v>58</v>
      </c>
      <c r="B16" s="672" t="s">
        <v>531</v>
      </c>
      <c r="C16" s="672"/>
      <c r="D16" s="672"/>
      <c r="E16" s="672"/>
      <c r="F16" s="672"/>
      <c r="G16" s="672"/>
      <c r="H16" s="672"/>
      <c r="I16" s="672"/>
      <c r="J16" s="474"/>
      <c r="K16" s="474"/>
      <c r="L16" s="474"/>
    </row>
    <row r="17" spans="1:12" x14ac:dyDescent="0.25">
      <c r="J17" s="81"/>
    </row>
    <row r="18" spans="1:12" ht="38.25" customHeight="1" x14ac:dyDescent="0.3">
      <c r="A18" s="35" t="s">
        <v>59</v>
      </c>
      <c r="B18" s="669" t="s">
        <v>440</v>
      </c>
      <c r="C18" s="669"/>
      <c r="D18" s="669"/>
      <c r="E18" s="669"/>
      <c r="F18" s="669"/>
      <c r="G18" s="669"/>
      <c r="H18" s="669"/>
      <c r="I18" s="669"/>
      <c r="J18" s="158"/>
      <c r="K18" s="158"/>
      <c r="L18" s="158"/>
    </row>
    <row r="19" spans="1:12" ht="40.5" customHeight="1" x14ac:dyDescent="0.3">
      <c r="A19" s="35"/>
      <c r="B19" s="35"/>
      <c r="C19" s="669" t="s">
        <v>356</v>
      </c>
      <c r="D19" s="669"/>
      <c r="E19" s="669"/>
      <c r="F19" s="669"/>
      <c r="G19" s="669"/>
      <c r="H19" s="669"/>
      <c r="I19" s="669"/>
      <c r="J19" s="386"/>
      <c r="K19" s="386"/>
      <c r="L19" s="386"/>
    </row>
    <row r="20" spans="1:12" ht="24.75" customHeight="1" x14ac:dyDescent="0.3">
      <c r="A20" s="35"/>
      <c r="B20" s="35"/>
      <c r="C20" s="166" t="s">
        <v>77</v>
      </c>
      <c r="D20" s="35"/>
      <c r="E20" s="35"/>
      <c r="F20" s="35"/>
      <c r="G20" s="35"/>
      <c r="H20" s="35"/>
      <c r="I20" s="35"/>
      <c r="J20" s="35"/>
      <c r="K20" s="35"/>
      <c r="L20" s="35"/>
    </row>
    <row r="21" spans="1:12" ht="13" x14ac:dyDescent="0.3">
      <c r="A21" s="35"/>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N87"/>
  <sheetViews>
    <sheetView zoomScaleNormal="100" workbookViewId="0">
      <selection activeCell="C2" sqref="C2"/>
    </sheetView>
  </sheetViews>
  <sheetFormatPr defaultColWidth="8.6328125" defaultRowHeight="12.5" x14ac:dyDescent="0.25"/>
  <cols>
    <col min="1" max="1" width="15.36328125" customWidth="1"/>
    <col min="2" max="2" width="42.453125" customWidth="1"/>
    <col min="3" max="3" width="30.36328125" bestFit="1" customWidth="1"/>
    <col min="4" max="4" width="11.6328125" customWidth="1"/>
    <col min="5" max="5" width="14.453125" bestFit="1" customWidth="1"/>
    <col min="6" max="13" width="12.6328125" customWidth="1"/>
    <col min="14" max="14" width="13.6328125" customWidth="1"/>
  </cols>
  <sheetData>
    <row r="1" spans="1:14" s="196" customFormat="1" ht="13" x14ac:dyDescent="0.3">
      <c r="A1" s="193" t="s">
        <v>105</v>
      </c>
      <c r="B1" s="194"/>
      <c r="C1" s="194"/>
      <c r="D1" s="194"/>
      <c r="E1" s="194"/>
      <c r="F1" s="194"/>
      <c r="G1" s="194"/>
      <c r="H1" s="194"/>
      <c r="I1" s="194"/>
      <c r="J1" s="194"/>
      <c r="K1" s="194"/>
      <c r="L1" s="194"/>
      <c r="M1" s="194"/>
      <c r="N1" s="195"/>
    </row>
    <row r="2" spans="1:14" s="196" customFormat="1" ht="13" x14ac:dyDescent="0.3">
      <c r="A2" s="197" t="s">
        <v>431</v>
      </c>
      <c r="B2" s="198" t="str">
        <f>General!C2</f>
        <v>Proposer's Name (Prime or Subcontractor)</v>
      </c>
      <c r="C2" s="198"/>
      <c r="D2" s="199"/>
      <c r="E2" s="199"/>
      <c r="F2" s="199"/>
      <c r="G2" s="199"/>
      <c r="H2" s="199"/>
      <c r="I2" s="199"/>
      <c r="J2" s="199"/>
      <c r="K2" s="199"/>
      <c r="L2" s="199"/>
      <c r="M2" s="199"/>
      <c r="N2" s="200"/>
    </row>
    <row r="3" spans="1:14" s="196" customFormat="1" ht="13" x14ac:dyDescent="0.3">
      <c r="A3" s="197" t="s">
        <v>258</v>
      </c>
      <c r="B3" s="198" t="str">
        <f>General!C3</f>
        <v>Prime Contractor (Fill-in) (if applicable)</v>
      </c>
      <c r="C3" s="198"/>
      <c r="D3" s="199"/>
      <c r="E3" s="199"/>
      <c r="F3" s="199"/>
      <c r="G3" s="199"/>
      <c r="H3" s="199"/>
      <c r="I3" s="199"/>
      <c r="J3" s="199"/>
      <c r="K3" s="199"/>
      <c r="L3" s="199"/>
      <c r="M3" s="199"/>
      <c r="N3" s="200"/>
    </row>
    <row r="4" spans="1:14" ht="13.5" thickBot="1" x14ac:dyDescent="0.35">
      <c r="A4" s="29"/>
      <c r="B4" s="1"/>
      <c r="C4" s="1"/>
      <c r="D4" s="17"/>
      <c r="E4" s="43" t="s">
        <v>133</v>
      </c>
      <c r="F4" s="17"/>
      <c r="G4" s="17"/>
      <c r="H4" s="43" t="s">
        <v>133</v>
      </c>
      <c r="I4" s="17"/>
      <c r="J4" s="17"/>
      <c r="K4" s="43" t="s">
        <v>133</v>
      </c>
      <c r="L4" s="17"/>
      <c r="M4" s="49"/>
      <c r="N4" s="30"/>
    </row>
    <row r="5" spans="1:14" x14ac:dyDescent="0.25">
      <c r="B5" s="2"/>
      <c r="C5" s="9"/>
      <c r="D5" s="18"/>
      <c r="E5" s="19" t="s">
        <v>94</v>
      </c>
      <c r="F5" s="20"/>
      <c r="G5" s="18"/>
      <c r="H5" s="19" t="s">
        <v>96</v>
      </c>
      <c r="I5" s="20"/>
      <c r="J5" s="18"/>
      <c r="K5" s="19" t="s">
        <v>95</v>
      </c>
      <c r="L5" s="20"/>
      <c r="M5" s="674" t="s">
        <v>27</v>
      </c>
      <c r="N5" s="675"/>
    </row>
    <row r="6" spans="1:14" x14ac:dyDescent="0.25">
      <c r="A6" s="26" t="s">
        <v>121</v>
      </c>
      <c r="B6" s="2"/>
      <c r="C6" s="9"/>
      <c r="D6" s="24"/>
      <c r="E6" s="376" t="str">
        <f>Base!$C1</f>
        <v>Enter proposed PoP as "MM/YY to MM/YY"</v>
      </c>
      <c r="F6" s="25"/>
      <c r="G6" s="24"/>
      <c r="H6" s="376" t="str">
        <f>'Option-I'!$C1</f>
        <v>Enter proposed PoP as "MM/YY to MM/YY"</v>
      </c>
      <c r="I6" s="25"/>
      <c r="J6" s="24"/>
      <c r="K6" s="376" t="str">
        <f>'Option-II'!$C1</f>
        <v>Enter proposed PoP as "MM/YY to MM/YY"</v>
      </c>
      <c r="L6" s="25"/>
      <c r="M6" s="38" t="s">
        <v>119</v>
      </c>
      <c r="N6" s="53" t="s">
        <v>52</v>
      </c>
    </row>
    <row r="7" spans="1:14" x14ac:dyDescent="0.25">
      <c r="A7" s="11"/>
      <c r="B7" s="48" t="s">
        <v>429</v>
      </c>
      <c r="C7" s="32" t="s">
        <v>34</v>
      </c>
      <c r="D7" s="33" t="s">
        <v>334</v>
      </c>
      <c r="E7" s="3" t="s">
        <v>38</v>
      </c>
      <c r="F7" s="34" t="s">
        <v>342</v>
      </c>
      <c r="G7" s="33" t="s">
        <v>334</v>
      </c>
      <c r="H7" s="3" t="s">
        <v>38</v>
      </c>
      <c r="I7" s="34" t="s">
        <v>342</v>
      </c>
      <c r="J7" s="33" t="s">
        <v>334</v>
      </c>
      <c r="K7" s="3" t="s">
        <v>38</v>
      </c>
      <c r="L7" s="34" t="s">
        <v>342</v>
      </c>
      <c r="M7" s="33" t="s">
        <v>334</v>
      </c>
      <c r="N7" s="34" t="s">
        <v>342</v>
      </c>
    </row>
    <row r="8" spans="1:14" x14ac:dyDescent="0.25">
      <c r="A8" s="11"/>
      <c r="B8" s="212" t="str">
        <f>IF(ISBLANK('Labor Rates'!C8),"",'Labor Rates'!C8)</f>
        <v/>
      </c>
      <c r="C8" s="212" t="str">
        <f>IF(ISBLANK('Labor Rates'!D8),"",'Labor Rates'!D8)</f>
        <v/>
      </c>
      <c r="D8" s="13">
        <f>Base!$AZ8</f>
        <v>0</v>
      </c>
      <c r="E8" s="205" t="s">
        <v>340</v>
      </c>
      <c r="F8" s="317">
        <f>Base!$BA8</f>
        <v>0</v>
      </c>
      <c r="G8" s="13">
        <f>'Option-I'!$AZ8</f>
        <v>0</v>
      </c>
      <c r="H8" s="205" t="s">
        <v>341</v>
      </c>
      <c r="I8" s="317">
        <f>'Option-I'!$BA8</f>
        <v>0</v>
      </c>
      <c r="J8" s="13">
        <f>'Option-II'!$AZ8</f>
        <v>0</v>
      </c>
      <c r="K8" s="205" t="s">
        <v>343</v>
      </c>
      <c r="L8" s="317">
        <f>'Option-II'!$BA8</f>
        <v>0</v>
      </c>
      <c r="M8" s="36">
        <f>D8+G8+J8+L8</f>
        <v>0</v>
      </c>
      <c r="N8" s="317">
        <f>F8+I8+L8</f>
        <v>0</v>
      </c>
    </row>
    <row r="9" spans="1:14" x14ac:dyDescent="0.25">
      <c r="A9" s="11"/>
      <c r="B9" s="212" t="str">
        <f>IF(ISBLANK('Labor Rates'!C9),"",'Labor Rates'!C9)</f>
        <v/>
      </c>
      <c r="C9" s="212" t="str">
        <f>IF(ISBLANK('Labor Rates'!D9),"",'Labor Rates'!D9)</f>
        <v/>
      </c>
      <c r="D9" s="13">
        <f>Base!$AZ9</f>
        <v>0</v>
      </c>
      <c r="E9" s="205" t="s">
        <v>340</v>
      </c>
      <c r="F9" s="317">
        <f>Base!$BA9</f>
        <v>0</v>
      </c>
      <c r="G9" s="13">
        <f>'Option-I'!$AZ9</f>
        <v>0</v>
      </c>
      <c r="H9" s="205" t="s">
        <v>341</v>
      </c>
      <c r="I9" s="317">
        <f>'Option-I'!$BA9</f>
        <v>0</v>
      </c>
      <c r="J9" s="13">
        <f>'Option-II'!$AZ9</f>
        <v>0</v>
      </c>
      <c r="K9" s="205" t="s">
        <v>343</v>
      </c>
      <c r="L9" s="317">
        <f>'Option-II'!$BA9</f>
        <v>0</v>
      </c>
      <c r="M9" s="36">
        <f t="shared" ref="M9:M31" si="0">D9+G9+J9+L9</f>
        <v>0</v>
      </c>
      <c r="N9" s="317">
        <f t="shared" ref="N9:N31" si="1">F9+I9+L9</f>
        <v>0</v>
      </c>
    </row>
    <row r="10" spans="1:14" x14ac:dyDescent="0.25">
      <c r="A10" s="11"/>
      <c r="B10" s="212" t="str">
        <f>IF(ISBLANK('Labor Rates'!C10),"",'Labor Rates'!C10)</f>
        <v/>
      </c>
      <c r="C10" s="212" t="str">
        <f>IF(ISBLANK('Labor Rates'!D10),"",'Labor Rates'!D10)</f>
        <v/>
      </c>
      <c r="D10" s="13">
        <f>Base!$AZ10</f>
        <v>0</v>
      </c>
      <c r="E10" s="205" t="s">
        <v>340</v>
      </c>
      <c r="F10" s="317">
        <f>Base!$BA10</f>
        <v>0</v>
      </c>
      <c r="G10" s="13">
        <f>'Option-I'!$AZ10</f>
        <v>0</v>
      </c>
      <c r="H10" s="205" t="s">
        <v>341</v>
      </c>
      <c r="I10" s="317">
        <f>'Option-I'!$BA10</f>
        <v>0</v>
      </c>
      <c r="J10" s="13">
        <f>'Option-II'!$AZ10</f>
        <v>0</v>
      </c>
      <c r="K10" s="205" t="s">
        <v>343</v>
      </c>
      <c r="L10" s="317">
        <f>'Option-II'!$BA10</f>
        <v>0</v>
      </c>
      <c r="M10" s="36">
        <f t="shared" si="0"/>
        <v>0</v>
      </c>
      <c r="N10" s="317">
        <f t="shared" si="1"/>
        <v>0</v>
      </c>
    </row>
    <row r="11" spans="1:14" x14ac:dyDescent="0.25">
      <c r="A11" s="11"/>
      <c r="B11" s="212" t="str">
        <f>IF(ISBLANK('Labor Rates'!C11),"",'Labor Rates'!C11)</f>
        <v/>
      </c>
      <c r="C11" s="212" t="str">
        <f>IF(ISBLANK('Labor Rates'!D11),"",'Labor Rates'!D11)</f>
        <v/>
      </c>
      <c r="D11" s="13">
        <f>Base!$AZ11</f>
        <v>0</v>
      </c>
      <c r="E11" s="205" t="s">
        <v>340</v>
      </c>
      <c r="F11" s="317">
        <f>Base!$BA11</f>
        <v>0</v>
      </c>
      <c r="G11" s="13">
        <f>'Option-I'!$AZ11</f>
        <v>0</v>
      </c>
      <c r="H11" s="205" t="s">
        <v>341</v>
      </c>
      <c r="I11" s="317">
        <f>'Option-I'!$BA11</f>
        <v>0</v>
      </c>
      <c r="J11" s="13">
        <f>'Option-II'!$AZ11</f>
        <v>0</v>
      </c>
      <c r="K11" s="205" t="s">
        <v>343</v>
      </c>
      <c r="L11" s="317">
        <f>'Option-II'!$BA11</f>
        <v>0</v>
      </c>
      <c r="M11" s="36">
        <f t="shared" si="0"/>
        <v>0</v>
      </c>
      <c r="N11" s="317">
        <f t="shared" si="1"/>
        <v>0</v>
      </c>
    </row>
    <row r="12" spans="1:14" x14ac:dyDescent="0.25">
      <c r="A12" s="11"/>
      <c r="B12" s="212" t="str">
        <f>IF(ISBLANK('Labor Rates'!C12),"",'Labor Rates'!C12)</f>
        <v/>
      </c>
      <c r="C12" s="212" t="str">
        <f>IF(ISBLANK('Labor Rates'!D12),"",'Labor Rates'!D12)</f>
        <v/>
      </c>
      <c r="D12" s="13">
        <f>Base!$AZ12</f>
        <v>0</v>
      </c>
      <c r="E12" s="205" t="s">
        <v>340</v>
      </c>
      <c r="F12" s="317">
        <f>Base!$BA12</f>
        <v>0</v>
      </c>
      <c r="G12" s="13">
        <f>'Option-I'!$AZ12</f>
        <v>0</v>
      </c>
      <c r="H12" s="205" t="s">
        <v>341</v>
      </c>
      <c r="I12" s="317">
        <f>'Option-I'!$BA12</f>
        <v>0</v>
      </c>
      <c r="J12" s="13">
        <f>'Option-II'!$AZ12</f>
        <v>0</v>
      </c>
      <c r="K12" s="205" t="s">
        <v>343</v>
      </c>
      <c r="L12" s="317">
        <f>'Option-II'!$BA12</f>
        <v>0</v>
      </c>
      <c r="M12" s="36">
        <f t="shared" si="0"/>
        <v>0</v>
      </c>
      <c r="N12" s="317">
        <f t="shared" si="1"/>
        <v>0</v>
      </c>
    </row>
    <row r="13" spans="1:14" x14ac:dyDescent="0.25">
      <c r="A13" s="11"/>
      <c r="B13" s="212" t="str">
        <f>IF(ISBLANK('Labor Rates'!C13),"",'Labor Rates'!C13)</f>
        <v/>
      </c>
      <c r="C13" s="212" t="str">
        <f>IF(ISBLANK('Labor Rates'!D13),"",'Labor Rates'!D13)</f>
        <v/>
      </c>
      <c r="D13" s="13">
        <f>Base!$AZ13</f>
        <v>0</v>
      </c>
      <c r="E13" s="205" t="s">
        <v>340</v>
      </c>
      <c r="F13" s="317">
        <f>Base!$BA13</f>
        <v>0</v>
      </c>
      <c r="G13" s="13">
        <f>'Option-I'!$AZ13</f>
        <v>0</v>
      </c>
      <c r="H13" s="205" t="s">
        <v>341</v>
      </c>
      <c r="I13" s="317">
        <f>'Option-I'!$BA13</f>
        <v>0</v>
      </c>
      <c r="J13" s="13">
        <f>'Option-II'!$AZ13</f>
        <v>0</v>
      </c>
      <c r="K13" s="205" t="s">
        <v>343</v>
      </c>
      <c r="L13" s="317">
        <f>'Option-II'!$BA13</f>
        <v>0</v>
      </c>
      <c r="M13" s="36">
        <f t="shared" si="0"/>
        <v>0</v>
      </c>
      <c r="N13" s="317">
        <f t="shared" si="1"/>
        <v>0</v>
      </c>
    </row>
    <row r="14" spans="1:14" x14ac:dyDescent="0.25">
      <c r="A14" s="11"/>
      <c r="B14" s="212" t="str">
        <f>IF(ISBLANK('Labor Rates'!C14),"",'Labor Rates'!C14)</f>
        <v/>
      </c>
      <c r="C14" s="212" t="str">
        <f>IF(ISBLANK('Labor Rates'!D14),"",'Labor Rates'!D14)</f>
        <v/>
      </c>
      <c r="D14" s="13">
        <f>Base!$AZ14</f>
        <v>0</v>
      </c>
      <c r="E14" s="205" t="s">
        <v>340</v>
      </c>
      <c r="F14" s="317">
        <f>Base!$BA14</f>
        <v>0</v>
      </c>
      <c r="G14" s="13">
        <f>'Option-I'!$AZ14</f>
        <v>0</v>
      </c>
      <c r="H14" s="205" t="s">
        <v>341</v>
      </c>
      <c r="I14" s="317">
        <f>'Option-I'!$BA14</f>
        <v>0</v>
      </c>
      <c r="J14" s="13">
        <f>'Option-II'!$AZ14</f>
        <v>0</v>
      </c>
      <c r="K14" s="205" t="s">
        <v>343</v>
      </c>
      <c r="L14" s="317">
        <f>'Option-II'!$BA14</f>
        <v>0</v>
      </c>
      <c r="M14" s="36">
        <f t="shared" si="0"/>
        <v>0</v>
      </c>
      <c r="N14" s="317">
        <f t="shared" si="1"/>
        <v>0</v>
      </c>
    </row>
    <row r="15" spans="1:14" x14ac:dyDescent="0.25">
      <c r="A15" s="11"/>
      <c r="B15" s="212" t="str">
        <f>IF(ISBLANK('Labor Rates'!C15),"",'Labor Rates'!C15)</f>
        <v/>
      </c>
      <c r="C15" s="212" t="str">
        <f>IF(ISBLANK('Labor Rates'!D15),"",'Labor Rates'!D15)</f>
        <v/>
      </c>
      <c r="D15" s="13">
        <f>Base!$AZ15</f>
        <v>0</v>
      </c>
      <c r="E15" s="205" t="s">
        <v>340</v>
      </c>
      <c r="F15" s="317">
        <f>Base!$BA15</f>
        <v>0</v>
      </c>
      <c r="G15" s="13">
        <f>'Option-I'!$AZ15</f>
        <v>0</v>
      </c>
      <c r="H15" s="205" t="s">
        <v>341</v>
      </c>
      <c r="I15" s="317">
        <f>'Option-I'!$BA15</f>
        <v>0</v>
      </c>
      <c r="J15" s="13">
        <f>'Option-II'!$AZ15</f>
        <v>0</v>
      </c>
      <c r="K15" s="205" t="s">
        <v>343</v>
      </c>
      <c r="L15" s="317">
        <f>'Option-II'!$BA15</f>
        <v>0</v>
      </c>
      <c r="M15" s="36">
        <f t="shared" si="0"/>
        <v>0</v>
      </c>
      <c r="N15" s="317">
        <f t="shared" si="1"/>
        <v>0</v>
      </c>
    </row>
    <row r="16" spans="1:14" x14ac:dyDescent="0.25">
      <c r="A16" s="11"/>
      <c r="B16" s="212" t="str">
        <f>IF(ISBLANK('Labor Rates'!C16),"",'Labor Rates'!C16)</f>
        <v/>
      </c>
      <c r="C16" s="212" t="str">
        <f>IF(ISBLANK('Labor Rates'!D16),"",'Labor Rates'!D16)</f>
        <v/>
      </c>
      <c r="D16" s="13">
        <f>Base!$AZ16</f>
        <v>0</v>
      </c>
      <c r="E16" s="205" t="s">
        <v>340</v>
      </c>
      <c r="F16" s="317">
        <f>Base!$BA16</f>
        <v>0</v>
      </c>
      <c r="G16" s="13">
        <f>'Option-I'!$AZ16</f>
        <v>0</v>
      </c>
      <c r="H16" s="205" t="s">
        <v>341</v>
      </c>
      <c r="I16" s="317">
        <f>'Option-I'!$BA16</f>
        <v>0</v>
      </c>
      <c r="J16" s="13">
        <f>'Option-II'!$AZ16</f>
        <v>0</v>
      </c>
      <c r="K16" s="205" t="s">
        <v>343</v>
      </c>
      <c r="L16" s="317">
        <f>'Option-II'!$BA16</f>
        <v>0</v>
      </c>
      <c r="M16" s="36">
        <f t="shared" si="0"/>
        <v>0</v>
      </c>
      <c r="N16" s="317">
        <f t="shared" si="1"/>
        <v>0</v>
      </c>
    </row>
    <row r="17" spans="1:14" x14ac:dyDescent="0.25">
      <c r="A17" s="11"/>
      <c r="B17" s="212" t="str">
        <f>IF(ISBLANK('Labor Rates'!C17),"",'Labor Rates'!C17)</f>
        <v/>
      </c>
      <c r="C17" s="212" t="str">
        <f>IF(ISBLANK('Labor Rates'!D17),"",'Labor Rates'!D17)</f>
        <v/>
      </c>
      <c r="D17" s="13">
        <f>Base!$AZ17</f>
        <v>0</v>
      </c>
      <c r="E17" s="205" t="s">
        <v>340</v>
      </c>
      <c r="F17" s="317">
        <f>Base!$BA17</f>
        <v>0</v>
      </c>
      <c r="G17" s="13">
        <f>'Option-I'!$AZ17</f>
        <v>0</v>
      </c>
      <c r="H17" s="205" t="s">
        <v>341</v>
      </c>
      <c r="I17" s="317">
        <f>'Option-I'!$BA17</f>
        <v>0</v>
      </c>
      <c r="J17" s="13">
        <f>'Option-II'!$AZ17</f>
        <v>0</v>
      </c>
      <c r="K17" s="205" t="s">
        <v>343</v>
      </c>
      <c r="L17" s="317">
        <f>'Option-II'!$BA17</f>
        <v>0</v>
      </c>
      <c r="M17" s="36">
        <f t="shared" si="0"/>
        <v>0</v>
      </c>
      <c r="N17" s="317">
        <f t="shared" si="1"/>
        <v>0</v>
      </c>
    </row>
    <row r="18" spans="1:14" x14ac:dyDescent="0.25">
      <c r="A18" s="11"/>
      <c r="B18" s="212" t="str">
        <f>IF(ISBLANK('Labor Rates'!C18),"",'Labor Rates'!C18)</f>
        <v/>
      </c>
      <c r="C18" s="212" t="str">
        <f>IF(ISBLANK('Labor Rates'!D18),"",'Labor Rates'!D18)</f>
        <v/>
      </c>
      <c r="D18" s="13">
        <f>Base!$AZ18</f>
        <v>0</v>
      </c>
      <c r="E18" s="205" t="s">
        <v>340</v>
      </c>
      <c r="F18" s="317">
        <f>Base!$BA18</f>
        <v>0</v>
      </c>
      <c r="G18" s="13">
        <f>'Option-I'!$AZ18</f>
        <v>0</v>
      </c>
      <c r="H18" s="205" t="s">
        <v>341</v>
      </c>
      <c r="I18" s="317">
        <f>'Option-I'!$BA18</f>
        <v>0</v>
      </c>
      <c r="J18" s="13">
        <f>'Option-II'!$AZ18</f>
        <v>0</v>
      </c>
      <c r="K18" s="205" t="s">
        <v>343</v>
      </c>
      <c r="L18" s="317">
        <f>'Option-II'!$BA18</f>
        <v>0</v>
      </c>
      <c r="M18" s="36">
        <f t="shared" si="0"/>
        <v>0</v>
      </c>
      <c r="N18" s="317">
        <f t="shared" si="1"/>
        <v>0</v>
      </c>
    </row>
    <row r="19" spans="1:14" x14ac:dyDescent="0.25">
      <c r="A19" s="11"/>
      <c r="B19" s="212" t="str">
        <f>IF(ISBLANK('Labor Rates'!C19),"",'Labor Rates'!C19)</f>
        <v/>
      </c>
      <c r="C19" s="212" t="str">
        <f>IF(ISBLANK('Labor Rates'!D19),"",'Labor Rates'!D19)</f>
        <v/>
      </c>
      <c r="D19" s="13">
        <f>Base!$AZ19</f>
        <v>0</v>
      </c>
      <c r="E19" s="205" t="s">
        <v>340</v>
      </c>
      <c r="F19" s="317">
        <f>Base!$BA19</f>
        <v>0</v>
      </c>
      <c r="G19" s="13">
        <f>'Option-I'!$AZ19</f>
        <v>0</v>
      </c>
      <c r="H19" s="205" t="s">
        <v>341</v>
      </c>
      <c r="I19" s="317">
        <f>'Option-I'!$BA19</f>
        <v>0</v>
      </c>
      <c r="J19" s="13">
        <f>'Option-II'!$AZ19</f>
        <v>0</v>
      </c>
      <c r="K19" s="205" t="s">
        <v>343</v>
      </c>
      <c r="L19" s="317">
        <f>'Option-II'!$BA19</f>
        <v>0</v>
      </c>
      <c r="M19" s="36">
        <f t="shared" si="0"/>
        <v>0</v>
      </c>
      <c r="N19" s="317">
        <f t="shared" si="1"/>
        <v>0</v>
      </c>
    </row>
    <row r="20" spans="1:14" x14ac:dyDescent="0.25">
      <c r="A20" s="11"/>
      <c r="B20" s="212" t="str">
        <f>IF(ISBLANK('Labor Rates'!C20),"",'Labor Rates'!C20)</f>
        <v/>
      </c>
      <c r="C20" s="212" t="str">
        <f>IF(ISBLANK('Labor Rates'!D20),"",'Labor Rates'!D20)</f>
        <v/>
      </c>
      <c r="D20" s="13">
        <f>Base!$AZ20</f>
        <v>0</v>
      </c>
      <c r="E20" s="205" t="s">
        <v>340</v>
      </c>
      <c r="F20" s="317">
        <f>Base!$BA20</f>
        <v>0</v>
      </c>
      <c r="G20" s="13">
        <f>'Option-I'!$AZ20</f>
        <v>0</v>
      </c>
      <c r="H20" s="205" t="s">
        <v>341</v>
      </c>
      <c r="I20" s="317">
        <f>'Option-I'!$BA20</f>
        <v>0</v>
      </c>
      <c r="J20" s="13">
        <f>'Option-II'!$AZ20</f>
        <v>0</v>
      </c>
      <c r="K20" s="205" t="s">
        <v>343</v>
      </c>
      <c r="L20" s="317">
        <f>'Option-II'!$BA20</f>
        <v>0</v>
      </c>
      <c r="M20" s="36">
        <f t="shared" si="0"/>
        <v>0</v>
      </c>
      <c r="N20" s="317">
        <f t="shared" si="1"/>
        <v>0</v>
      </c>
    </row>
    <row r="21" spans="1:14" x14ac:dyDescent="0.25">
      <c r="A21" s="11"/>
      <c r="B21" s="212" t="str">
        <f>IF(ISBLANK('Labor Rates'!C21),"",'Labor Rates'!C21)</f>
        <v/>
      </c>
      <c r="C21" s="212" t="str">
        <f>IF(ISBLANK('Labor Rates'!D21),"",'Labor Rates'!D21)</f>
        <v/>
      </c>
      <c r="D21" s="13">
        <f>Base!$AZ21</f>
        <v>0</v>
      </c>
      <c r="E21" s="205" t="s">
        <v>340</v>
      </c>
      <c r="F21" s="317">
        <f>Base!$BA21</f>
        <v>0</v>
      </c>
      <c r="G21" s="13">
        <f>'Option-I'!$AZ21</f>
        <v>0</v>
      </c>
      <c r="H21" s="205" t="s">
        <v>341</v>
      </c>
      <c r="I21" s="317">
        <f>'Option-I'!$BA21</f>
        <v>0</v>
      </c>
      <c r="J21" s="13">
        <f>'Option-II'!$AZ21</f>
        <v>0</v>
      </c>
      <c r="K21" s="205" t="s">
        <v>343</v>
      </c>
      <c r="L21" s="317">
        <f>'Option-II'!$BA21</f>
        <v>0</v>
      </c>
      <c r="M21" s="36">
        <f t="shared" si="0"/>
        <v>0</v>
      </c>
      <c r="N21" s="317">
        <f t="shared" si="1"/>
        <v>0</v>
      </c>
    </row>
    <row r="22" spans="1:14" x14ac:dyDescent="0.25">
      <c r="A22" s="11"/>
      <c r="B22" s="212" t="str">
        <f>IF(ISBLANK('Labor Rates'!C22),"",'Labor Rates'!C22)</f>
        <v/>
      </c>
      <c r="C22" s="212" t="str">
        <f>IF(ISBLANK('Labor Rates'!D22),"",'Labor Rates'!D22)</f>
        <v/>
      </c>
      <c r="D22" s="13">
        <f>Base!$AZ22</f>
        <v>0</v>
      </c>
      <c r="E22" s="205" t="s">
        <v>340</v>
      </c>
      <c r="F22" s="317">
        <f>Base!$BA22</f>
        <v>0</v>
      </c>
      <c r="G22" s="13">
        <f>'Option-I'!$AZ22</f>
        <v>0</v>
      </c>
      <c r="H22" s="205" t="s">
        <v>341</v>
      </c>
      <c r="I22" s="317">
        <f>'Option-I'!$BA22</f>
        <v>0</v>
      </c>
      <c r="J22" s="13">
        <f>'Option-II'!$AZ22</f>
        <v>0</v>
      </c>
      <c r="K22" s="205" t="s">
        <v>343</v>
      </c>
      <c r="L22" s="317">
        <f>'Option-II'!$BA22</f>
        <v>0</v>
      </c>
      <c r="M22" s="36">
        <f t="shared" si="0"/>
        <v>0</v>
      </c>
      <c r="N22" s="317">
        <f t="shared" si="1"/>
        <v>0</v>
      </c>
    </row>
    <row r="23" spans="1:14" x14ac:dyDescent="0.25">
      <c r="A23" s="11"/>
      <c r="B23" s="212" t="str">
        <f>IF(ISBLANK('Labor Rates'!C23),"",'Labor Rates'!C23)</f>
        <v/>
      </c>
      <c r="C23" s="212" t="str">
        <f>IF(ISBLANK('Labor Rates'!D23),"",'Labor Rates'!D23)</f>
        <v/>
      </c>
      <c r="D23" s="13">
        <f>Base!$AZ23</f>
        <v>0</v>
      </c>
      <c r="E23" s="205" t="s">
        <v>340</v>
      </c>
      <c r="F23" s="317">
        <f>Base!$BA23</f>
        <v>0</v>
      </c>
      <c r="G23" s="13">
        <f>'Option-I'!$AZ23</f>
        <v>0</v>
      </c>
      <c r="H23" s="205" t="s">
        <v>341</v>
      </c>
      <c r="I23" s="317">
        <f>'Option-I'!$BA23</f>
        <v>0</v>
      </c>
      <c r="J23" s="13">
        <f>'Option-II'!$AZ23</f>
        <v>0</v>
      </c>
      <c r="K23" s="205" t="s">
        <v>343</v>
      </c>
      <c r="L23" s="317">
        <f>'Option-II'!$BA23</f>
        <v>0</v>
      </c>
      <c r="M23" s="36">
        <f t="shared" si="0"/>
        <v>0</v>
      </c>
      <c r="N23" s="317">
        <f t="shared" si="1"/>
        <v>0</v>
      </c>
    </row>
    <row r="24" spans="1:14" x14ac:dyDescent="0.25">
      <c r="A24" s="11"/>
      <c r="B24" s="212" t="str">
        <f>IF(ISBLANK('Labor Rates'!C24),"",'Labor Rates'!C24)</f>
        <v/>
      </c>
      <c r="C24" s="212" t="str">
        <f>IF(ISBLANK('Labor Rates'!D24),"",'Labor Rates'!D24)</f>
        <v/>
      </c>
      <c r="D24" s="13">
        <f>Base!$AZ24</f>
        <v>0</v>
      </c>
      <c r="E24" s="205" t="s">
        <v>340</v>
      </c>
      <c r="F24" s="317">
        <f>Base!$BA24</f>
        <v>0</v>
      </c>
      <c r="G24" s="13">
        <f>'Option-I'!$AZ24</f>
        <v>0</v>
      </c>
      <c r="H24" s="205" t="s">
        <v>341</v>
      </c>
      <c r="I24" s="317">
        <f>'Option-I'!$BA24</f>
        <v>0</v>
      </c>
      <c r="J24" s="13">
        <f>'Option-II'!$AZ24</f>
        <v>0</v>
      </c>
      <c r="K24" s="205" t="s">
        <v>343</v>
      </c>
      <c r="L24" s="317">
        <f>'Option-II'!$BA24</f>
        <v>0</v>
      </c>
      <c r="M24" s="36">
        <f t="shared" si="0"/>
        <v>0</v>
      </c>
      <c r="N24" s="317">
        <f t="shared" si="1"/>
        <v>0</v>
      </c>
    </row>
    <row r="25" spans="1:14" x14ac:dyDescent="0.25">
      <c r="A25" s="11"/>
      <c r="B25" s="212" t="str">
        <f>IF(ISBLANK('Labor Rates'!C25),"",'Labor Rates'!C25)</f>
        <v/>
      </c>
      <c r="C25" s="212" t="str">
        <f>IF(ISBLANK('Labor Rates'!D25),"",'Labor Rates'!D25)</f>
        <v/>
      </c>
      <c r="D25" s="13">
        <f>Base!$AZ25</f>
        <v>0</v>
      </c>
      <c r="E25" s="205" t="s">
        <v>340</v>
      </c>
      <c r="F25" s="317">
        <f>Base!$BA25</f>
        <v>0</v>
      </c>
      <c r="G25" s="13">
        <f>'Option-I'!$AZ25</f>
        <v>0</v>
      </c>
      <c r="H25" s="205" t="s">
        <v>341</v>
      </c>
      <c r="I25" s="317">
        <f>'Option-I'!$BA25</f>
        <v>0</v>
      </c>
      <c r="J25" s="13">
        <f>'Option-II'!$AZ25</f>
        <v>0</v>
      </c>
      <c r="K25" s="205" t="s">
        <v>343</v>
      </c>
      <c r="L25" s="317">
        <f>'Option-II'!$BA25</f>
        <v>0</v>
      </c>
      <c r="M25" s="36">
        <f t="shared" si="0"/>
        <v>0</v>
      </c>
      <c r="N25" s="317">
        <f t="shared" si="1"/>
        <v>0</v>
      </c>
    </row>
    <row r="26" spans="1:14" x14ac:dyDescent="0.25">
      <c r="A26" s="11"/>
      <c r="B26" s="212" t="str">
        <f>IF(ISBLANK('Labor Rates'!C26),"",'Labor Rates'!C26)</f>
        <v/>
      </c>
      <c r="C26" s="212" t="str">
        <f>IF(ISBLANK('Labor Rates'!D26),"",'Labor Rates'!D26)</f>
        <v/>
      </c>
      <c r="D26" s="13">
        <f>Base!$AZ26</f>
        <v>0</v>
      </c>
      <c r="E26" s="205" t="s">
        <v>340</v>
      </c>
      <c r="F26" s="317">
        <f>Base!$BA26</f>
        <v>0</v>
      </c>
      <c r="G26" s="13">
        <f>'Option-I'!$AZ26</f>
        <v>0</v>
      </c>
      <c r="H26" s="205" t="s">
        <v>341</v>
      </c>
      <c r="I26" s="317">
        <f>'Option-I'!$BA26</f>
        <v>0</v>
      </c>
      <c r="J26" s="13">
        <f>'Option-II'!$AZ26</f>
        <v>0</v>
      </c>
      <c r="K26" s="205" t="s">
        <v>343</v>
      </c>
      <c r="L26" s="317">
        <f>'Option-II'!$BA26</f>
        <v>0</v>
      </c>
      <c r="M26" s="36">
        <f t="shared" si="0"/>
        <v>0</v>
      </c>
      <c r="N26" s="317">
        <f t="shared" si="1"/>
        <v>0</v>
      </c>
    </row>
    <row r="27" spans="1:14" x14ac:dyDescent="0.25">
      <c r="A27" s="11"/>
      <c r="B27" s="212" t="str">
        <f>IF(ISBLANK('Labor Rates'!C27),"",'Labor Rates'!C27)</f>
        <v/>
      </c>
      <c r="C27" s="212" t="str">
        <f>IF(ISBLANK('Labor Rates'!D27),"",'Labor Rates'!D27)</f>
        <v/>
      </c>
      <c r="D27" s="13">
        <f>Base!$AZ27</f>
        <v>0</v>
      </c>
      <c r="E27" s="205" t="s">
        <v>340</v>
      </c>
      <c r="F27" s="317">
        <f>Base!$BA27</f>
        <v>0</v>
      </c>
      <c r="G27" s="13">
        <f>'Option-I'!$AZ27</f>
        <v>0</v>
      </c>
      <c r="H27" s="205" t="s">
        <v>341</v>
      </c>
      <c r="I27" s="317">
        <f>'Option-I'!$BA27</f>
        <v>0</v>
      </c>
      <c r="J27" s="13">
        <f>'Option-II'!$AZ27</f>
        <v>0</v>
      </c>
      <c r="K27" s="205" t="s">
        <v>343</v>
      </c>
      <c r="L27" s="317">
        <f>'Option-II'!$BA27</f>
        <v>0</v>
      </c>
      <c r="M27" s="36">
        <f t="shared" si="0"/>
        <v>0</v>
      </c>
      <c r="N27" s="317">
        <f t="shared" si="1"/>
        <v>0</v>
      </c>
    </row>
    <row r="28" spans="1:14" x14ac:dyDescent="0.25">
      <c r="A28" s="11"/>
      <c r="B28" s="212" t="str">
        <f>IF(ISBLANK('Labor Rates'!C28),"",'Labor Rates'!C28)</f>
        <v/>
      </c>
      <c r="C28" s="212" t="str">
        <f>IF(ISBLANK('Labor Rates'!D28),"",'Labor Rates'!D28)</f>
        <v/>
      </c>
      <c r="D28" s="13">
        <f>Base!$AZ28</f>
        <v>0</v>
      </c>
      <c r="E28" s="205" t="s">
        <v>340</v>
      </c>
      <c r="F28" s="317">
        <f>Base!$BA28</f>
        <v>0</v>
      </c>
      <c r="G28" s="13">
        <f>'Option-I'!$AZ28</f>
        <v>0</v>
      </c>
      <c r="H28" s="205" t="s">
        <v>341</v>
      </c>
      <c r="I28" s="317">
        <f>'Option-I'!$BA28</f>
        <v>0</v>
      </c>
      <c r="J28" s="13">
        <f>'Option-II'!$AZ28</f>
        <v>0</v>
      </c>
      <c r="K28" s="205" t="s">
        <v>343</v>
      </c>
      <c r="L28" s="317">
        <f>'Option-II'!$BA28</f>
        <v>0</v>
      </c>
      <c r="M28" s="36">
        <f t="shared" si="0"/>
        <v>0</v>
      </c>
      <c r="N28" s="317">
        <f t="shared" si="1"/>
        <v>0</v>
      </c>
    </row>
    <row r="29" spans="1:14" x14ac:dyDescent="0.25">
      <c r="A29" s="11"/>
      <c r="B29" s="212" t="str">
        <f>IF(ISBLANK('Labor Rates'!C29),"",'Labor Rates'!C29)</f>
        <v/>
      </c>
      <c r="C29" s="212" t="str">
        <f>IF(ISBLANK('Labor Rates'!D29),"",'Labor Rates'!D29)</f>
        <v/>
      </c>
      <c r="D29" s="13">
        <f>Base!$AZ29</f>
        <v>0</v>
      </c>
      <c r="E29" s="205" t="s">
        <v>340</v>
      </c>
      <c r="F29" s="317">
        <f>Base!$BA29</f>
        <v>0</v>
      </c>
      <c r="G29" s="13">
        <f>'Option-I'!$AZ29</f>
        <v>0</v>
      </c>
      <c r="H29" s="205" t="s">
        <v>341</v>
      </c>
      <c r="I29" s="317">
        <f>'Option-I'!$BA29</f>
        <v>0</v>
      </c>
      <c r="J29" s="13">
        <f>'Option-II'!$AZ29</f>
        <v>0</v>
      </c>
      <c r="K29" s="205" t="s">
        <v>343</v>
      </c>
      <c r="L29" s="317">
        <f>'Option-II'!$BA29</f>
        <v>0</v>
      </c>
      <c r="M29" s="36">
        <f t="shared" si="0"/>
        <v>0</v>
      </c>
      <c r="N29" s="317">
        <f t="shared" si="1"/>
        <v>0</v>
      </c>
    </row>
    <row r="30" spans="1:14" x14ac:dyDescent="0.25">
      <c r="A30" s="11"/>
      <c r="B30" s="212" t="str">
        <f>IF(ISBLANK('Labor Rates'!C30),"",'Labor Rates'!C30)</f>
        <v/>
      </c>
      <c r="C30" s="212" t="str">
        <f>IF(ISBLANK('Labor Rates'!D30),"",'Labor Rates'!D30)</f>
        <v/>
      </c>
      <c r="D30" s="13">
        <f>Base!$AZ30</f>
        <v>0</v>
      </c>
      <c r="E30" s="205" t="s">
        <v>340</v>
      </c>
      <c r="F30" s="317">
        <f>Base!$BA30</f>
        <v>0</v>
      </c>
      <c r="G30" s="13">
        <f>'Option-I'!$AZ30</f>
        <v>0</v>
      </c>
      <c r="H30" s="205" t="s">
        <v>341</v>
      </c>
      <c r="I30" s="317">
        <f>'Option-I'!$BA30</f>
        <v>0</v>
      </c>
      <c r="J30" s="13">
        <f>'Option-II'!$AZ30</f>
        <v>0</v>
      </c>
      <c r="K30" s="205" t="s">
        <v>343</v>
      </c>
      <c r="L30" s="317">
        <f>'Option-II'!$BA30</f>
        <v>0</v>
      </c>
      <c r="M30" s="36">
        <f t="shared" si="0"/>
        <v>0</v>
      </c>
      <c r="N30" s="317">
        <f t="shared" si="1"/>
        <v>0</v>
      </c>
    </row>
    <row r="31" spans="1:14" x14ac:dyDescent="0.25">
      <c r="A31" s="11"/>
      <c r="B31" s="212" t="str">
        <f>IF(ISBLANK('Labor Rates'!C31),"",'Labor Rates'!C31)</f>
        <v/>
      </c>
      <c r="C31" s="212" t="str">
        <f>IF(ISBLANK('Labor Rates'!D31),"",'Labor Rates'!D31)</f>
        <v/>
      </c>
      <c r="D31" s="13">
        <f>Base!$AZ31</f>
        <v>0</v>
      </c>
      <c r="E31" s="205" t="s">
        <v>340</v>
      </c>
      <c r="F31" s="317">
        <f>Base!$BA31</f>
        <v>0</v>
      </c>
      <c r="G31" s="13">
        <f>'Option-I'!$AZ31</f>
        <v>0</v>
      </c>
      <c r="H31" s="205" t="s">
        <v>341</v>
      </c>
      <c r="I31" s="317">
        <f>'Option-I'!$BA31</f>
        <v>0</v>
      </c>
      <c r="J31" s="13">
        <f>'Option-II'!$AZ31</f>
        <v>0</v>
      </c>
      <c r="K31" s="205" t="s">
        <v>343</v>
      </c>
      <c r="L31" s="317">
        <f>'Option-II'!$BA31</f>
        <v>0</v>
      </c>
      <c r="M31" s="36">
        <f t="shared" si="0"/>
        <v>0</v>
      </c>
      <c r="N31" s="317">
        <f t="shared" si="1"/>
        <v>0</v>
      </c>
    </row>
    <row r="32" spans="1:14" x14ac:dyDescent="0.25">
      <c r="A32" s="11"/>
      <c r="B32" s="213" t="s">
        <v>47</v>
      </c>
      <c r="C32" s="10"/>
      <c r="D32" s="14">
        <f>SUM(D8:D31)</f>
        <v>0</v>
      </c>
      <c r="E32" s="6"/>
      <c r="F32" s="318">
        <f>SUM(F8:F31)</f>
        <v>0</v>
      </c>
      <c r="G32" s="14">
        <f>SUM(G8:G31)</f>
        <v>0</v>
      </c>
      <c r="H32" s="6"/>
      <c r="I32" s="318">
        <f>SUM(I8:I31)</f>
        <v>0</v>
      </c>
      <c r="J32" s="14">
        <f>SUM(J8:J31)</f>
        <v>0</v>
      </c>
      <c r="K32" s="6"/>
      <c r="L32" s="318">
        <f>SUM(L8:L31)</f>
        <v>0</v>
      </c>
      <c r="M32" s="37">
        <f>SUM(M8:M31)</f>
        <v>0</v>
      </c>
      <c r="N32" s="318">
        <f>F32+I32+L32</f>
        <v>0</v>
      </c>
    </row>
    <row r="33" spans="1:14" x14ac:dyDescent="0.25">
      <c r="A33" s="26"/>
      <c r="B33" s="7" t="s">
        <v>338</v>
      </c>
      <c r="C33" s="9"/>
      <c r="D33" s="15"/>
      <c r="E33" s="8"/>
      <c r="F33" s="317">
        <f>Base!$BA33</f>
        <v>0</v>
      </c>
      <c r="G33" s="15"/>
      <c r="H33" s="8"/>
      <c r="I33" s="317">
        <f>'Option-I'!$BA33</f>
        <v>0</v>
      </c>
      <c r="J33" s="15"/>
      <c r="K33" s="8"/>
      <c r="L33" s="317">
        <f>'Option-II'!$BA33</f>
        <v>0</v>
      </c>
      <c r="M33" s="40"/>
      <c r="N33" s="317">
        <f>F33+I33+L33</f>
        <v>0</v>
      </c>
    </row>
    <row r="34" spans="1:14" hidden="1" x14ac:dyDescent="0.25">
      <c r="A34" s="26"/>
      <c r="B34" s="7" t="str">
        <f>Base!B34</f>
        <v>Insert line(s) &amp; title(s) for any other F/B rates</v>
      </c>
      <c r="C34" s="9"/>
      <c r="D34" s="15"/>
      <c r="E34" s="8"/>
      <c r="F34" s="317">
        <f>Base!$BA34</f>
        <v>0</v>
      </c>
      <c r="G34" s="15"/>
      <c r="H34" s="8"/>
      <c r="I34" s="317">
        <f>'Option-I'!$BA34</f>
        <v>0</v>
      </c>
      <c r="J34" s="15"/>
      <c r="K34" s="8"/>
      <c r="L34" s="317">
        <f>'Option-II'!$BA34</f>
        <v>0</v>
      </c>
      <c r="M34" s="40"/>
      <c r="N34" s="317" t="e">
        <f>F34+I34+L34+#REF!+#REF!+#REF!</f>
        <v>#REF!</v>
      </c>
    </row>
    <row r="35" spans="1:14" x14ac:dyDescent="0.25">
      <c r="A35" s="26"/>
      <c r="B35" s="6" t="s">
        <v>48</v>
      </c>
      <c r="C35" s="10"/>
      <c r="D35" s="16"/>
      <c r="E35" s="6"/>
      <c r="F35" s="318">
        <f>SUM(F33:F34)</f>
        <v>0</v>
      </c>
      <c r="G35" s="16"/>
      <c r="H35" s="6"/>
      <c r="I35" s="318">
        <f>SUM(I33:I34)</f>
        <v>0</v>
      </c>
      <c r="J35" s="16"/>
      <c r="K35" s="6"/>
      <c r="L35" s="318">
        <f>SUM(L33:L34)</f>
        <v>0</v>
      </c>
      <c r="M35" s="41"/>
      <c r="N35" s="318">
        <f>F35+I35+L35</f>
        <v>0</v>
      </c>
    </row>
    <row r="36" spans="1:14" x14ac:dyDescent="0.25">
      <c r="A36" s="26"/>
      <c r="B36" s="7" t="s">
        <v>339</v>
      </c>
      <c r="C36" s="9"/>
      <c r="D36" s="15"/>
      <c r="E36" s="8"/>
      <c r="F36" s="317">
        <f>Base!$BA36</f>
        <v>0</v>
      </c>
      <c r="G36" s="15"/>
      <c r="H36" s="8"/>
      <c r="I36" s="317">
        <f>'Option-I'!$BA36</f>
        <v>0</v>
      </c>
      <c r="J36" s="15"/>
      <c r="K36" s="8"/>
      <c r="L36" s="317">
        <f>'Option-II'!$BA36</f>
        <v>0</v>
      </c>
      <c r="M36" s="40"/>
      <c r="N36" s="317">
        <f>F36+I36+L36</f>
        <v>0</v>
      </c>
    </row>
    <row r="37" spans="1:14" hidden="1" x14ac:dyDescent="0.25">
      <c r="A37" s="26"/>
      <c r="B37" s="7" t="str">
        <f>Base!B37</f>
        <v>Insert line(s) &amp; title(s) for any other O/H rates</v>
      </c>
      <c r="C37" s="9"/>
      <c r="D37" s="15"/>
      <c r="E37" s="8"/>
      <c r="F37" s="317">
        <f>Base!$BA37</f>
        <v>0</v>
      </c>
      <c r="G37" s="15"/>
      <c r="H37" s="8"/>
      <c r="I37" s="317">
        <f>'Option-I'!$BA37</f>
        <v>0</v>
      </c>
      <c r="J37" s="15"/>
      <c r="K37" s="8"/>
      <c r="L37" s="317">
        <f>'Option-II'!$BA37</f>
        <v>0</v>
      </c>
      <c r="M37" s="40"/>
      <c r="N37" s="317" t="e">
        <f>F37+I37+L37+#REF!+#REF!+#REF!</f>
        <v>#REF!</v>
      </c>
    </row>
    <row r="38" spans="1:14" x14ac:dyDescent="0.25">
      <c r="A38" s="26"/>
      <c r="B38" s="6" t="s">
        <v>49</v>
      </c>
      <c r="C38" s="10"/>
      <c r="D38" s="16"/>
      <c r="E38" s="6"/>
      <c r="F38" s="318">
        <f>SUM(F36:F37)</f>
        <v>0</v>
      </c>
      <c r="G38" s="16"/>
      <c r="H38" s="6"/>
      <c r="I38" s="318">
        <f>SUM(I36:I37)</f>
        <v>0</v>
      </c>
      <c r="J38" s="16"/>
      <c r="K38" s="6"/>
      <c r="L38" s="318">
        <f>SUM(L36:L37)</f>
        <v>0</v>
      </c>
      <c r="M38" s="41"/>
      <c r="N38" s="318">
        <f>F38+I38+L38</f>
        <v>0</v>
      </c>
    </row>
    <row r="39" spans="1:14" x14ac:dyDescent="0.25">
      <c r="A39" s="26" t="s">
        <v>70</v>
      </c>
      <c r="B39" s="2"/>
      <c r="C39" s="3" t="s">
        <v>28</v>
      </c>
      <c r="D39" s="11"/>
      <c r="E39" s="2"/>
      <c r="F39" s="317"/>
      <c r="G39" s="11"/>
      <c r="H39" s="2"/>
      <c r="I39" s="12"/>
      <c r="J39" s="11"/>
      <c r="K39" s="2"/>
      <c r="L39" s="12"/>
      <c r="M39" s="39"/>
      <c r="N39" s="317"/>
    </row>
    <row r="40" spans="1:14" ht="13" x14ac:dyDescent="0.3">
      <c r="A40" s="11"/>
      <c r="B40" s="7" t="str">
        <f>Base!B40</f>
        <v>Subcontract/Interorganizational Name - #01</v>
      </c>
      <c r="C40" s="146" t="s">
        <v>110</v>
      </c>
      <c r="D40" s="11"/>
      <c r="E40" s="2"/>
      <c r="F40" s="317">
        <f>Base!$BA40</f>
        <v>0</v>
      </c>
      <c r="G40" s="11"/>
      <c r="H40" s="2"/>
      <c r="I40" s="317">
        <f>'Option-I'!$BA40</f>
        <v>0</v>
      </c>
      <c r="J40" s="11"/>
      <c r="K40" s="2"/>
      <c r="L40" s="317">
        <f>'Option-II'!$BA40</f>
        <v>0</v>
      </c>
      <c r="M40" s="40"/>
      <c r="N40" s="317">
        <f>F40+I40+L40</f>
        <v>0</v>
      </c>
    </row>
    <row r="41" spans="1:14" ht="13" x14ac:dyDescent="0.3">
      <c r="A41" s="11"/>
      <c r="B41" s="7" t="str">
        <f>Base!B41</f>
        <v>Subcontract/Interorganizational Name - #02</v>
      </c>
      <c r="C41" s="146" t="s">
        <v>110</v>
      </c>
      <c r="D41" s="11"/>
      <c r="E41" s="2"/>
      <c r="F41" s="317">
        <f>Base!$BA41</f>
        <v>0</v>
      </c>
      <c r="G41" s="11"/>
      <c r="H41" s="2"/>
      <c r="I41" s="317">
        <f>'Option-I'!$BA41</f>
        <v>0</v>
      </c>
      <c r="J41" s="11"/>
      <c r="K41" s="2"/>
      <c r="L41" s="317">
        <f>'Option-II'!$BA41</f>
        <v>0</v>
      </c>
      <c r="M41" s="40"/>
      <c r="N41" s="317">
        <f t="shared" ref="N41:N43" si="2">F41+I41+L41</f>
        <v>0</v>
      </c>
    </row>
    <row r="42" spans="1:14" ht="13" x14ac:dyDescent="0.3">
      <c r="A42" s="11"/>
      <c r="B42" s="7" t="str">
        <f>Base!B42</f>
        <v>Subcontract/Interorganizational Name - #03</v>
      </c>
      <c r="C42" s="146" t="s">
        <v>110</v>
      </c>
      <c r="D42" s="11"/>
      <c r="E42" s="2"/>
      <c r="F42" s="317">
        <f>Base!$BA42</f>
        <v>0</v>
      </c>
      <c r="G42" s="11"/>
      <c r="H42" s="2"/>
      <c r="I42" s="317">
        <f>'Option-I'!$BA42</f>
        <v>0</v>
      </c>
      <c r="J42" s="11"/>
      <c r="K42" s="2"/>
      <c r="L42" s="317">
        <f>'Option-II'!$BA42</f>
        <v>0</v>
      </c>
      <c r="M42" s="40"/>
      <c r="N42" s="317">
        <f t="shared" si="2"/>
        <v>0</v>
      </c>
    </row>
    <row r="43" spans="1:14" ht="23.25" customHeight="1" x14ac:dyDescent="0.3">
      <c r="A43" s="11"/>
      <c r="B43" s="7" t="str">
        <f>Base!B43</f>
        <v xml:space="preserve">Insert line(s) for any additional Subcontractors/Interorganizational </v>
      </c>
      <c r="C43" s="146" t="s">
        <v>110</v>
      </c>
      <c r="D43" s="11"/>
      <c r="E43" s="2"/>
      <c r="F43" s="317">
        <f>Base!$BA43</f>
        <v>0</v>
      </c>
      <c r="G43" s="11"/>
      <c r="H43" s="2"/>
      <c r="I43" s="317">
        <f>'Option-I'!$BA43</f>
        <v>0</v>
      </c>
      <c r="J43" s="11"/>
      <c r="K43" s="2"/>
      <c r="L43" s="317">
        <f>'Option-II'!$BA43</f>
        <v>0</v>
      </c>
      <c r="M43" s="40"/>
      <c r="N43" s="317">
        <f t="shared" si="2"/>
        <v>0</v>
      </c>
    </row>
    <row r="44" spans="1:14" x14ac:dyDescent="0.25">
      <c r="A44" s="11"/>
      <c r="B44" s="6" t="s">
        <v>86</v>
      </c>
      <c r="C44" s="149"/>
      <c r="D44" s="16"/>
      <c r="E44" s="6"/>
      <c r="F44" s="318">
        <f>SUM(F40:F43)</f>
        <v>0</v>
      </c>
      <c r="G44" s="16"/>
      <c r="H44" s="6"/>
      <c r="I44" s="318">
        <f>SUM(I40:I43)</f>
        <v>0</v>
      </c>
      <c r="J44" s="16"/>
      <c r="K44" s="6"/>
      <c r="L44" s="318">
        <f>SUM(L40:L43)</f>
        <v>0</v>
      </c>
      <c r="M44" s="41"/>
      <c r="N44" s="318">
        <f>F44+I44+L44</f>
        <v>0</v>
      </c>
    </row>
    <row r="45" spans="1:14" x14ac:dyDescent="0.25">
      <c r="A45" s="26" t="s">
        <v>29</v>
      </c>
      <c r="B45" s="2"/>
      <c r="C45" s="147"/>
      <c r="D45" s="381" t="s">
        <v>334</v>
      </c>
      <c r="E45" s="380" t="s">
        <v>346</v>
      </c>
      <c r="F45" s="317"/>
      <c r="G45" s="11"/>
      <c r="H45" s="2"/>
      <c r="I45" s="12"/>
      <c r="J45" s="11"/>
      <c r="K45" s="2"/>
      <c r="L45" s="381" t="s">
        <v>334</v>
      </c>
      <c r="M45" s="39"/>
      <c r="N45" s="317"/>
    </row>
    <row r="46" spans="1:14" ht="13" x14ac:dyDescent="0.3">
      <c r="A46" s="11"/>
      <c r="B46" s="7" t="str">
        <f>Base!B46</f>
        <v>Consultant Name - #01</v>
      </c>
      <c r="C46" s="148" t="s">
        <v>111</v>
      </c>
      <c r="D46" s="13"/>
      <c r="E46" s="4"/>
      <c r="F46" s="317">
        <f>Base!$BA46</f>
        <v>0</v>
      </c>
      <c r="G46" s="13"/>
      <c r="H46" s="4"/>
      <c r="I46" s="317">
        <f>'Option-I'!$BA46</f>
        <v>0</v>
      </c>
      <c r="J46" s="13"/>
      <c r="K46" s="4"/>
      <c r="L46" s="317">
        <f>'Option-II'!$BA46</f>
        <v>0</v>
      </c>
      <c r="M46" s="40"/>
      <c r="N46" s="317">
        <f>F46+I46+L46</f>
        <v>0</v>
      </c>
    </row>
    <row r="47" spans="1:14" ht="13" x14ac:dyDescent="0.3">
      <c r="A47" s="11"/>
      <c r="B47" s="7" t="str">
        <f>Base!B47</f>
        <v>Consultant Name - #02</v>
      </c>
      <c r="C47" s="148" t="s">
        <v>111</v>
      </c>
      <c r="D47" s="13"/>
      <c r="E47" s="4"/>
      <c r="F47" s="317">
        <f>Base!$BA47</f>
        <v>0</v>
      </c>
      <c r="G47" s="13"/>
      <c r="H47" s="4"/>
      <c r="I47" s="317">
        <f>'Option-I'!$BA47</f>
        <v>0</v>
      </c>
      <c r="J47" s="13"/>
      <c r="K47" s="4"/>
      <c r="L47" s="317">
        <f>'Option-II'!$BA47</f>
        <v>0</v>
      </c>
      <c r="M47" s="40"/>
      <c r="N47" s="317">
        <f t="shared" ref="N47:N48" si="3">F47+I47+L47</f>
        <v>0</v>
      </c>
    </row>
    <row r="48" spans="1:14" ht="13" x14ac:dyDescent="0.3">
      <c r="A48" s="11"/>
      <c r="B48" s="7" t="str">
        <f>Base!B48</f>
        <v>Consultant Name - #03</v>
      </c>
      <c r="C48" s="148" t="s">
        <v>111</v>
      </c>
      <c r="D48" s="13"/>
      <c r="E48" s="4"/>
      <c r="F48" s="317">
        <f>Base!$BA48</f>
        <v>0</v>
      </c>
      <c r="G48" s="13"/>
      <c r="H48" s="4"/>
      <c r="I48" s="317">
        <f>'Option-I'!$BA48</f>
        <v>0</v>
      </c>
      <c r="J48" s="13"/>
      <c r="K48" s="4"/>
      <c r="L48" s="317">
        <f>'Option-II'!$BA48</f>
        <v>0</v>
      </c>
      <c r="M48" s="40"/>
      <c r="N48" s="317">
        <f t="shared" si="3"/>
        <v>0</v>
      </c>
    </row>
    <row r="49" spans="1:14" ht="13" x14ac:dyDescent="0.3">
      <c r="A49" s="11"/>
      <c r="B49" s="7" t="str">
        <f>Base!B49</f>
        <v>Insert line(s) for any additional Consultants</v>
      </c>
      <c r="C49" s="148" t="s">
        <v>111</v>
      </c>
      <c r="D49" s="13"/>
      <c r="E49" s="4"/>
      <c r="F49" s="317">
        <f>Base!$BA49</f>
        <v>0</v>
      </c>
      <c r="G49" s="13"/>
      <c r="H49" s="4"/>
      <c r="I49" s="317">
        <f>'Option-I'!$BA49</f>
        <v>0</v>
      </c>
      <c r="J49" s="13"/>
      <c r="K49" s="4"/>
      <c r="L49" s="317">
        <f>'Option-II'!$BA49</f>
        <v>0</v>
      </c>
      <c r="M49" s="40"/>
      <c r="N49" s="317">
        <f>F49+I49+L49</f>
        <v>0</v>
      </c>
    </row>
    <row r="50" spans="1:14" x14ac:dyDescent="0.25">
      <c r="A50" s="11"/>
      <c r="B50" s="6" t="s">
        <v>87</v>
      </c>
      <c r="C50" s="150"/>
      <c r="D50" s="16"/>
      <c r="E50" s="6"/>
      <c r="F50" s="318">
        <f>SUM(F46:F49)</f>
        <v>0</v>
      </c>
      <c r="G50" s="16"/>
      <c r="H50" s="6"/>
      <c r="I50" s="318">
        <f>SUM(I46:I49)</f>
        <v>0</v>
      </c>
      <c r="J50" s="16"/>
      <c r="K50" s="6"/>
      <c r="L50" s="318">
        <f>SUM(L46:L49)</f>
        <v>0</v>
      </c>
      <c r="M50" s="41"/>
      <c r="N50" s="318">
        <f>F50+I50+L50</f>
        <v>0</v>
      </c>
    </row>
    <row r="51" spans="1:14" x14ac:dyDescent="0.25">
      <c r="A51" s="26" t="s">
        <v>7</v>
      </c>
      <c r="B51" s="50"/>
      <c r="C51" s="9"/>
      <c r="D51" s="26"/>
      <c r="E51" s="50"/>
      <c r="F51" s="319"/>
      <c r="G51" s="26"/>
      <c r="H51" s="50"/>
      <c r="I51" s="51"/>
      <c r="J51" s="26"/>
      <c r="K51" s="50"/>
      <c r="L51" s="51"/>
      <c r="M51" s="52"/>
      <c r="N51" s="319"/>
    </row>
    <row r="52" spans="1:14" ht="13" x14ac:dyDescent="0.3">
      <c r="A52" s="11"/>
      <c r="B52" s="7" t="str">
        <f>Base!B52</f>
        <v>Materials/Supplies</v>
      </c>
      <c r="C52" s="148" t="s">
        <v>106</v>
      </c>
      <c r="D52" s="11"/>
      <c r="E52" s="2"/>
      <c r="F52" s="317">
        <f>Base!$BA52</f>
        <v>0</v>
      </c>
      <c r="G52" s="11"/>
      <c r="H52" s="2"/>
      <c r="I52" s="317">
        <f>'Option-I'!$BA52</f>
        <v>0</v>
      </c>
      <c r="J52" s="11"/>
      <c r="K52" s="2"/>
      <c r="L52" s="317">
        <f>'Option-II'!$BA52</f>
        <v>0</v>
      </c>
      <c r="M52" s="40"/>
      <c r="N52" s="317">
        <f>F52+I52+L52</f>
        <v>0</v>
      </c>
    </row>
    <row r="53" spans="1:14" ht="13" x14ac:dyDescent="0.3">
      <c r="A53" s="11"/>
      <c r="B53" s="7" t="str">
        <f>Base!B53</f>
        <v>Equipment</v>
      </c>
      <c r="C53" s="148" t="s">
        <v>107</v>
      </c>
      <c r="D53" s="11"/>
      <c r="E53" s="2"/>
      <c r="F53" s="317">
        <f>Base!$BA53</f>
        <v>0</v>
      </c>
      <c r="G53" s="11"/>
      <c r="H53" s="2"/>
      <c r="I53" s="317">
        <f>'Option-I'!$BA53</f>
        <v>0</v>
      </c>
      <c r="J53" s="11"/>
      <c r="K53" s="2"/>
      <c r="L53" s="317">
        <f>'Option-II'!$BA53</f>
        <v>0</v>
      </c>
      <c r="M53" s="40"/>
      <c r="N53" s="317">
        <f t="shared" ref="N53:N55" si="4">F53+I53+L53</f>
        <v>0</v>
      </c>
    </row>
    <row r="54" spans="1:14" ht="13" x14ac:dyDescent="0.3">
      <c r="A54" s="11"/>
      <c r="B54" s="7" t="str">
        <f>Base!B54</f>
        <v>Travel</v>
      </c>
      <c r="C54" s="148" t="s">
        <v>109</v>
      </c>
      <c r="D54" s="11"/>
      <c r="E54" s="2"/>
      <c r="F54" s="317">
        <f>Base!$BA54</f>
        <v>0</v>
      </c>
      <c r="G54" s="11"/>
      <c r="H54" s="2"/>
      <c r="I54" s="317">
        <f>'Option-I'!$BA54</f>
        <v>0</v>
      </c>
      <c r="J54" s="11"/>
      <c r="K54" s="2"/>
      <c r="L54" s="317">
        <f>'Option-II'!$BA54</f>
        <v>0</v>
      </c>
      <c r="M54" s="40"/>
      <c r="N54" s="317">
        <f t="shared" si="4"/>
        <v>0</v>
      </c>
    </row>
    <row r="55" spans="1:14" ht="13" x14ac:dyDescent="0.3">
      <c r="A55" s="11"/>
      <c r="B55" s="7" t="str">
        <f>Base!B55</f>
        <v>Insert line(s) for any other types of ODCs</v>
      </c>
      <c r="C55" s="148" t="s">
        <v>108</v>
      </c>
      <c r="D55" s="11"/>
      <c r="E55" s="2"/>
      <c r="F55" s="317">
        <f>Base!$BA55</f>
        <v>0</v>
      </c>
      <c r="G55" s="11"/>
      <c r="H55" s="2"/>
      <c r="I55" s="317">
        <f>'Option-I'!$BA55</f>
        <v>0</v>
      </c>
      <c r="J55" s="11"/>
      <c r="K55" s="2"/>
      <c r="L55" s="317">
        <f>'Option-II'!$BA55</f>
        <v>0</v>
      </c>
      <c r="M55" s="40"/>
      <c r="N55" s="317">
        <f t="shared" si="4"/>
        <v>0</v>
      </c>
    </row>
    <row r="56" spans="1:14" x14ac:dyDescent="0.25">
      <c r="A56" s="11"/>
      <c r="B56" s="6" t="s">
        <v>50</v>
      </c>
      <c r="C56" s="10"/>
      <c r="D56" s="16"/>
      <c r="E56" s="6"/>
      <c r="F56" s="318">
        <f>SUM(F52:F55)</f>
        <v>0</v>
      </c>
      <c r="G56" s="16"/>
      <c r="H56" s="6"/>
      <c r="I56" s="318">
        <f>SUM(I52:I55)</f>
        <v>0</v>
      </c>
      <c r="J56" s="16"/>
      <c r="K56" s="6"/>
      <c r="L56" s="318">
        <f>SUM(L52:L55)</f>
        <v>0</v>
      </c>
      <c r="M56" s="41"/>
      <c r="N56" s="318">
        <f>F56+I56+L56</f>
        <v>0</v>
      </c>
    </row>
    <row r="57" spans="1:14" x14ac:dyDescent="0.25">
      <c r="A57" s="26" t="s">
        <v>83</v>
      </c>
      <c r="B57" s="2"/>
      <c r="C57" s="9"/>
      <c r="D57" s="381" t="s">
        <v>71</v>
      </c>
      <c r="E57" s="380" t="s">
        <v>38</v>
      </c>
      <c r="F57" s="317"/>
      <c r="G57" s="11"/>
      <c r="H57" s="2"/>
      <c r="I57" s="12"/>
      <c r="J57" s="11"/>
      <c r="K57" s="2"/>
      <c r="L57" s="381" t="s">
        <v>71</v>
      </c>
      <c r="M57" s="39"/>
      <c r="N57" s="317"/>
    </row>
    <row r="58" spans="1:14" x14ac:dyDescent="0.25">
      <c r="A58" s="11"/>
      <c r="B58" s="7" t="str">
        <f>Base!B58</f>
        <v>Insert M/H O/H rate title</v>
      </c>
      <c r="C58" s="9"/>
      <c r="D58" s="15"/>
      <c r="E58" s="8"/>
      <c r="F58" s="317">
        <f>Base!$BA58</f>
        <v>0</v>
      </c>
      <c r="G58" s="15"/>
      <c r="H58" s="8"/>
      <c r="I58" s="317">
        <f>'Option-I'!$BA58</f>
        <v>0</v>
      </c>
      <c r="J58" s="15"/>
      <c r="K58" s="8"/>
      <c r="L58" s="317">
        <f>'Option-II'!$BA58</f>
        <v>0</v>
      </c>
      <c r="M58" s="40"/>
      <c r="N58" s="317">
        <f>F58+I58+L58</f>
        <v>0</v>
      </c>
    </row>
    <row r="59" spans="1:14" x14ac:dyDescent="0.25">
      <c r="A59" s="11"/>
      <c r="B59" s="7" t="str">
        <f>Base!B59</f>
        <v>Insert line(s) &amp; title(s) for any other M/H O/H rates</v>
      </c>
      <c r="C59" s="9"/>
      <c r="D59" s="15"/>
      <c r="E59" s="8"/>
      <c r="F59" s="317">
        <f>Base!$BA59</f>
        <v>0</v>
      </c>
      <c r="G59" s="15"/>
      <c r="H59" s="8"/>
      <c r="I59" s="317">
        <f>'Option-I'!$BA59</f>
        <v>0</v>
      </c>
      <c r="J59" s="15"/>
      <c r="K59" s="8"/>
      <c r="L59" s="317">
        <f>'Option-II'!$BA59</f>
        <v>0</v>
      </c>
      <c r="M59" s="40"/>
      <c r="N59" s="317">
        <f t="shared" ref="N59:N61" si="5">F59+I59+L59</f>
        <v>0</v>
      </c>
    </row>
    <row r="60" spans="1:14" x14ac:dyDescent="0.25">
      <c r="A60" s="11"/>
      <c r="B60" s="6" t="s">
        <v>46</v>
      </c>
      <c r="C60" s="10"/>
      <c r="D60" s="16"/>
      <c r="E60" s="6"/>
      <c r="F60" s="318">
        <f>SUM(F58:F59)</f>
        <v>0</v>
      </c>
      <c r="G60" s="16"/>
      <c r="H60" s="6"/>
      <c r="I60" s="318">
        <f>SUM(I58:I59)</f>
        <v>0</v>
      </c>
      <c r="J60" s="16"/>
      <c r="K60" s="6"/>
      <c r="L60" s="318">
        <f>SUM(L58:L59)</f>
        <v>0</v>
      </c>
      <c r="M60" s="41"/>
      <c r="N60" s="317">
        <f t="shared" si="5"/>
        <v>0</v>
      </c>
    </row>
    <row r="61" spans="1:14" s="35" customFormat="1" ht="13" x14ac:dyDescent="0.3">
      <c r="A61" s="342" t="s">
        <v>30</v>
      </c>
      <c r="B61" s="343"/>
      <c r="C61" s="344"/>
      <c r="D61" s="342"/>
      <c r="E61" s="343"/>
      <c r="F61" s="365">
        <f>F32+F35+F38+F44+F50+F56+F60</f>
        <v>0</v>
      </c>
      <c r="G61" s="342"/>
      <c r="H61" s="343"/>
      <c r="I61" s="365">
        <f>I32+I35+I38+I44+I50+I56+I60</f>
        <v>0</v>
      </c>
      <c r="J61" s="342"/>
      <c r="K61" s="343"/>
      <c r="L61" s="365">
        <f>L32+L35+L38+L44+L50+L56+L60</f>
        <v>0</v>
      </c>
      <c r="M61" s="369"/>
      <c r="N61" s="317">
        <f t="shared" si="5"/>
        <v>0</v>
      </c>
    </row>
    <row r="62" spans="1:14" x14ac:dyDescent="0.25">
      <c r="A62" s="26" t="s">
        <v>84</v>
      </c>
      <c r="B62" s="2"/>
      <c r="C62" s="9"/>
      <c r="D62" s="381" t="s">
        <v>71</v>
      </c>
      <c r="E62" s="380" t="s">
        <v>38</v>
      </c>
      <c r="F62" s="317"/>
      <c r="G62" s="11"/>
      <c r="H62" s="2"/>
      <c r="I62" s="12"/>
      <c r="J62" s="11"/>
      <c r="K62" s="2"/>
      <c r="L62" s="381" t="s">
        <v>71</v>
      </c>
      <c r="M62" s="39"/>
      <c r="N62" s="317"/>
    </row>
    <row r="63" spans="1:14" x14ac:dyDescent="0.25">
      <c r="A63" s="11"/>
      <c r="B63" s="7" t="str">
        <f>Base!B63</f>
        <v>G&amp;A</v>
      </c>
      <c r="C63" s="9"/>
      <c r="D63" s="15"/>
      <c r="E63" s="8"/>
      <c r="F63" s="317">
        <f>Base!$BA63</f>
        <v>0</v>
      </c>
      <c r="G63" s="15"/>
      <c r="H63" s="8"/>
      <c r="I63" s="317">
        <f>'Option-I'!$BA63</f>
        <v>0</v>
      </c>
      <c r="J63" s="15"/>
      <c r="K63" s="8"/>
      <c r="L63" s="317">
        <f>'Option-II'!$BA63</f>
        <v>0</v>
      </c>
      <c r="M63" s="40"/>
      <c r="N63" s="317">
        <f>F63+I63+L63</f>
        <v>0</v>
      </c>
    </row>
    <row r="64" spans="1:14" x14ac:dyDescent="0.25">
      <c r="A64" s="11"/>
      <c r="B64" s="7" t="str">
        <f>Base!B64</f>
        <v>Insert line(s) &amp; title(s) for any other G&amp;A rates</v>
      </c>
      <c r="C64" s="9"/>
      <c r="D64" s="15"/>
      <c r="E64" s="8"/>
      <c r="F64" s="317">
        <f>Base!$BA64</f>
        <v>0</v>
      </c>
      <c r="G64" s="15"/>
      <c r="H64" s="8"/>
      <c r="I64" s="317">
        <f>'Option-I'!$BA64</f>
        <v>0</v>
      </c>
      <c r="J64" s="15"/>
      <c r="K64" s="8"/>
      <c r="L64" s="317">
        <f>'Option-II'!$BA64</f>
        <v>0</v>
      </c>
      <c r="M64" s="40"/>
      <c r="N64" s="317">
        <f>F64+I64+L64</f>
        <v>0</v>
      </c>
    </row>
    <row r="65" spans="1:14" x14ac:dyDescent="0.25">
      <c r="A65" s="11"/>
      <c r="B65" s="6" t="s">
        <v>51</v>
      </c>
      <c r="C65" s="10"/>
      <c r="D65" s="16"/>
      <c r="E65" s="6"/>
      <c r="F65" s="318">
        <f>SUM(F63:F64)</f>
        <v>0</v>
      </c>
      <c r="G65" s="16"/>
      <c r="H65" s="6"/>
      <c r="I65" s="318">
        <f>SUM(I63:I64)</f>
        <v>0</v>
      </c>
      <c r="J65" s="16"/>
      <c r="K65" s="6"/>
      <c r="L65" s="318">
        <f>SUM(L63:L64)</f>
        <v>0</v>
      </c>
      <c r="M65" s="41"/>
      <c r="N65" s="318">
        <f>F65+I65+L65</f>
        <v>0</v>
      </c>
    </row>
    <row r="66" spans="1:14" s="35" customFormat="1" ht="13" x14ac:dyDescent="0.3">
      <c r="A66" s="342" t="s">
        <v>30</v>
      </c>
      <c r="B66" s="343"/>
      <c r="C66" s="344"/>
      <c r="D66" s="342"/>
      <c r="E66" s="343"/>
      <c r="F66" s="365">
        <f>F32+F35+F38+F44+F50+F56+F60+F65</f>
        <v>0</v>
      </c>
      <c r="G66" s="342"/>
      <c r="H66" s="343"/>
      <c r="I66" s="365">
        <f>I32+I35+I38+I44+I50+I56+I60+I65</f>
        <v>0</v>
      </c>
      <c r="J66" s="342"/>
      <c r="K66" s="343"/>
      <c r="L66" s="365">
        <f>L32+L35+L38+L44+L50+L56+L60+L65</f>
        <v>0</v>
      </c>
      <c r="M66" s="369"/>
      <c r="N66" s="365">
        <f>F66+I66+L66</f>
        <v>0</v>
      </c>
    </row>
    <row r="67" spans="1:14" x14ac:dyDescent="0.25">
      <c r="A67" s="26" t="s">
        <v>85</v>
      </c>
      <c r="B67" s="2"/>
      <c r="C67" s="9"/>
      <c r="D67" s="381" t="s">
        <v>71</v>
      </c>
      <c r="E67" s="380" t="s">
        <v>38</v>
      </c>
      <c r="F67" s="317"/>
      <c r="G67" s="11"/>
      <c r="H67" s="2"/>
      <c r="I67" s="12"/>
      <c r="J67" s="11"/>
      <c r="K67" s="2"/>
      <c r="L67" s="381" t="s">
        <v>71</v>
      </c>
      <c r="M67" s="39"/>
      <c r="N67" s="317"/>
    </row>
    <row r="68" spans="1:14" x14ac:dyDescent="0.25">
      <c r="A68" s="11"/>
      <c r="B68" s="7" t="str">
        <f>Base!B68</f>
        <v>Insert COM rate title</v>
      </c>
      <c r="C68" s="9"/>
      <c r="D68" s="15"/>
      <c r="E68" s="8"/>
      <c r="F68" s="317">
        <f>Base!$BA68</f>
        <v>0</v>
      </c>
      <c r="G68" s="15"/>
      <c r="H68" s="8"/>
      <c r="I68" s="317">
        <f>'Option-I'!$BA68</f>
        <v>0</v>
      </c>
      <c r="J68" s="15"/>
      <c r="K68" s="8"/>
      <c r="L68" s="317">
        <f>'Option-II'!$BA68</f>
        <v>0</v>
      </c>
      <c r="M68" s="40"/>
      <c r="N68" s="317">
        <f>F68+I68+L68</f>
        <v>0</v>
      </c>
    </row>
    <row r="69" spans="1:14" x14ac:dyDescent="0.25">
      <c r="A69" s="11"/>
      <c r="B69" s="7" t="str">
        <f>Base!B69</f>
        <v>Insert line(s) &amp; title(s) for any other COM rates</v>
      </c>
      <c r="C69" s="9"/>
      <c r="D69" s="15"/>
      <c r="E69" s="8"/>
      <c r="F69" s="317">
        <f>Base!$BA69</f>
        <v>0</v>
      </c>
      <c r="G69" s="15"/>
      <c r="H69" s="8"/>
      <c r="I69" s="317">
        <f>'Option-I'!$BA69</f>
        <v>0</v>
      </c>
      <c r="J69" s="15"/>
      <c r="K69" s="8"/>
      <c r="L69" s="317">
        <f>'Option-II'!$BA69</f>
        <v>0</v>
      </c>
      <c r="M69" s="40"/>
      <c r="N69" s="317">
        <f>F69+I69+L69</f>
        <v>0</v>
      </c>
    </row>
    <row r="70" spans="1:14" x14ac:dyDescent="0.25">
      <c r="A70" s="11"/>
      <c r="B70" s="6" t="s">
        <v>32</v>
      </c>
      <c r="C70" s="10"/>
      <c r="D70" s="16"/>
      <c r="E70" s="6"/>
      <c r="F70" s="318">
        <f>SUM(F68:F69)</f>
        <v>0</v>
      </c>
      <c r="G70" s="16"/>
      <c r="H70" s="6"/>
      <c r="I70" s="318">
        <f>SUM(I68:I69)</f>
        <v>0</v>
      </c>
      <c r="J70" s="16"/>
      <c r="K70" s="6"/>
      <c r="L70" s="318">
        <f>SUM(L68:L69)</f>
        <v>0</v>
      </c>
      <c r="M70" s="41"/>
      <c r="N70" s="318">
        <f>F70+I70+L70</f>
        <v>0</v>
      </c>
    </row>
    <row r="71" spans="1:14" x14ac:dyDescent="0.25">
      <c r="A71" s="27" t="s">
        <v>31</v>
      </c>
      <c r="B71" s="21"/>
      <c r="C71" s="22"/>
      <c r="D71" s="23"/>
      <c r="E71" s="21"/>
      <c r="F71" s="320">
        <f>Base!$BA71</f>
        <v>0</v>
      </c>
      <c r="G71" s="23"/>
      <c r="H71" s="21"/>
      <c r="I71" s="320">
        <f>'Option-I'!$BA71</f>
        <v>0</v>
      </c>
      <c r="J71" s="23"/>
      <c r="K71" s="21"/>
      <c r="L71" s="320">
        <f>'Option-II'!$BA71</f>
        <v>0</v>
      </c>
      <c r="M71" s="42"/>
      <c r="N71" s="377">
        <f>F71+I71+L71</f>
        <v>0</v>
      </c>
    </row>
    <row r="72" spans="1:14" ht="13" thickBot="1" x14ac:dyDescent="0.3">
      <c r="A72" s="44" t="s">
        <v>357</v>
      </c>
      <c r="B72" s="28"/>
      <c r="C72" s="168" t="s">
        <v>89</v>
      </c>
      <c r="D72" s="366"/>
      <c r="E72" s="47"/>
      <c r="F72" s="367">
        <f>Base!$BA72</f>
        <v>0</v>
      </c>
      <c r="G72" s="366"/>
      <c r="H72" s="47"/>
      <c r="I72" s="367">
        <f>'Option-I'!$BA72</f>
        <v>0</v>
      </c>
      <c r="J72" s="366"/>
      <c r="K72" s="47"/>
      <c r="L72" s="367">
        <f>'Option-II'!$BA72</f>
        <v>0</v>
      </c>
      <c r="M72" s="45"/>
      <c r="N72" s="378">
        <f>F72+I72+L72</f>
        <v>0</v>
      </c>
    </row>
    <row r="73" spans="1:14" ht="13" thickBot="1" x14ac:dyDescent="0.3">
      <c r="A73" s="46" t="s">
        <v>40</v>
      </c>
      <c r="B73" s="358"/>
      <c r="C73" s="359"/>
      <c r="D73" s="357"/>
      <c r="E73" s="359"/>
      <c r="F73" s="368">
        <f>SUM(F71:F72)</f>
        <v>0</v>
      </c>
      <c r="G73" s="362"/>
      <c r="H73" s="359"/>
      <c r="I73" s="368">
        <f>SUM(I71:I72)</f>
        <v>0</v>
      </c>
      <c r="J73" s="357"/>
      <c r="K73" s="359"/>
      <c r="L73" s="368">
        <f>SUM(L71:L72)</f>
        <v>0</v>
      </c>
      <c r="M73" s="363"/>
      <c r="N73" s="368">
        <f>F73+I73+L73</f>
        <v>0</v>
      </c>
    </row>
    <row r="74" spans="1:14" x14ac:dyDescent="0.25">
      <c r="F74" s="142"/>
    </row>
    <row r="75" spans="1:14" ht="99" customHeight="1" x14ac:dyDescent="0.25">
      <c r="A75" s="159" t="s">
        <v>115</v>
      </c>
      <c r="B75" s="677" t="s">
        <v>141</v>
      </c>
      <c r="C75" s="678"/>
      <c r="D75" s="678"/>
      <c r="E75" s="678"/>
      <c r="F75" s="678"/>
      <c r="G75" s="678"/>
      <c r="H75" s="678"/>
      <c r="I75" s="678"/>
      <c r="J75" s="678"/>
      <c r="K75" s="678"/>
      <c r="L75" s="678"/>
      <c r="M75" s="678"/>
      <c r="N75" s="678"/>
    </row>
    <row r="76" spans="1:14" ht="15" customHeight="1" x14ac:dyDescent="0.3">
      <c r="A76" s="35" t="s">
        <v>58</v>
      </c>
      <c r="B76" s="35" t="s">
        <v>116</v>
      </c>
    </row>
    <row r="77" spans="1:14" ht="16.5" customHeight="1" x14ac:dyDescent="0.3">
      <c r="A77" s="35" t="s">
        <v>22</v>
      </c>
      <c r="B77" s="35" t="s">
        <v>344</v>
      </c>
    </row>
    <row r="78" spans="1:14" ht="27.75" customHeight="1" x14ac:dyDescent="0.3">
      <c r="A78" s="35" t="s">
        <v>60</v>
      </c>
      <c r="B78" s="676" t="s">
        <v>430</v>
      </c>
      <c r="C78" s="635"/>
      <c r="D78" s="635"/>
      <c r="E78" s="635"/>
      <c r="F78" s="635"/>
      <c r="G78" s="635"/>
      <c r="H78" s="635"/>
      <c r="I78" s="635"/>
      <c r="J78" s="635"/>
      <c r="K78" s="635"/>
      <c r="L78" s="635"/>
    </row>
    <row r="79" spans="1:14" ht="17.25" customHeight="1" x14ac:dyDescent="0.3">
      <c r="A79" s="35" t="s">
        <v>61</v>
      </c>
      <c r="B79" s="35" t="s">
        <v>324</v>
      </c>
    </row>
    <row r="82" spans="2:5" ht="15.5" x14ac:dyDescent="0.25">
      <c r="B82" s="673"/>
      <c r="C82" s="673"/>
      <c r="D82" s="673"/>
      <c r="E82" s="673"/>
    </row>
    <row r="83" spans="2:5" ht="15.5" x14ac:dyDescent="0.25">
      <c r="B83" s="673"/>
      <c r="C83" s="673"/>
      <c r="D83" s="673"/>
      <c r="E83" s="673"/>
    </row>
    <row r="84" spans="2:5" ht="15.5" x14ac:dyDescent="0.25">
      <c r="B84" s="161"/>
    </row>
    <row r="85" spans="2:5" ht="15.5" x14ac:dyDescent="0.25">
      <c r="B85" s="161"/>
    </row>
    <row r="86" spans="2:5" ht="13" x14ac:dyDescent="0.25">
      <c r="B86" s="163"/>
    </row>
    <row r="87" spans="2:5" ht="15.5" x14ac:dyDescent="0.25">
      <c r="B87" s="161"/>
      <c r="C87" s="161"/>
    </row>
  </sheetData>
  <mergeCells count="5">
    <mergeCell ref="B82:E82"/>
    <mergeCell ref="B83:E83"/>
    <mergeCell ref="M5:N5"/>
    <mergeCell ref="B78:L78"/>
    <mergeCell ref="B75:N75"/>
  </mergeCells>
  <phoneticPr fontId="29" type="noConversion"/>
  <pageMargins left="0.25" right="0.25" top="0.75" bottom="0.75" header="0.3" footer="0.3"/>
  <pageSetup scale="39" fitToHeight="3"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C2" sqref="C2"/>
    </sheetView>
  </sheetViews>
  <sheetFormatPr defaultColWidth="8.6328125" defaultRowHeight="12.5" x14ac:dyDescent="0.25"/>
  <cols>
    <col min="1" max="1" width="13.36328125" customWidth="1"/>
    <col min="2" max="2" width="42.453125" customWidth="1"/>
    <col min="3" max="3" width="30.36328125" bestFit="1" customWidth="1"/>
    <col min="4" max="4" width="11.6328125" customWidth="1"/>
    <col min="5" max="5" width="14.453125" bestFit="1" customWidth="1"/>
    <col min="6" max="18" width="12.6328125" customWidth="1"/>
    <col min="19" max="19" width="11.6328125" customWidth="1"/>
    <col min="20" max="20" width="12" customWidth="1"/>
    <col min="21" max="26" width="12.6328125" customWidth="1"/>
    <col min="27" max="27" width="11.6328125" customWidth="1"/>
    <col min="28" max="28" width="11.453125" customWidth="1"/>
    <col min="29" max="34" width="12.6328125" customWidth="1"/>
    <col min="35" max="35" width="11.6328125" customWidth="1"/>
    <col min="36" max="36" width="11" customWidth="1"/>
    <col min="37" max="42" width="12.6328125" customWidth="1"/>
    <col min="43" max="43" width="11.6328125" customWidth="1"/>
    <col min="44" max="44" width="11.36328125" customWidth="1"/>
    <col min="45" max="50" width="12.6328125" customWidth="1"/>
    <col min="51" max="51" width="11.6328125" customWidth="1"/>
    <col min="53" max="53" width="13" customWidth="1"/>
    <col min="54" max="54" width="12.36328125" customWidth="1"/>
  </cols>
  <sheetData>
    <row r="1" spans="1:54" s="196" customFormat="1" ht="13" x14ac:dyDescent="0.3">
      <c r="A1" s="193" t="s">
        <v>259</v>
      </c>
      <c r="B1" s="194"/>
      <c r="C1" s="327" t="s">
        <v>337</v>
      </c>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5"/>
    </row>
    <row r="2" spans="1:54" s="196" customFormat="1" ht="13" x14ac:dyDescent="0.3">
      <c r="A2" s="197" t="s">
        <v>431</v>
      </c>
      <c r="B2" s="198" t="str">
        <f>General!C2</f>
        <v>Proposer's Name (Prime or Subcontractor)</v>
      </c>
      <c r="C2" s="198"/>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200"/>
    </row>
    <row r="3" spans="1:54" s="196" customFormat="1" ht="13" x14ac:dyDescent="0.3">
      <c r="A3" s="197" t="s">
        <v>258</v>
      </c>
      <c r="B3" s="198" t="str">
        <f>General!C3</f>
        <v>Prime Contractor (Fill-in) (if applicable)</v>
      </c>
      <c r="C3" s="198"/>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200"/>
    </row>
    <row r="4" spans="1:54" ht="13.5" thickBot="1" x14ac:dyDescent="0.35">
      <c r="A4" s="29"/>
      <c r="B4" s="1"/>
      <c r="C4" s="1"/>
      <c r="D4" s="17"/>
      <c r="E4" s="43"/>
      <c r="F4" s="43"/>
      <c r="G4" s="683" t="s">
        <v>133</v>
      </c>
      <c r="H4" s="684"/>
      <c r="I4" s="43"/>
      <c r="J4" s="43"/>
      <c r="K4" s="17"/>
      <c r="L4" s="17"/>
      <c r="M4" s="17"/>
      <c r="N4" s="43"/>
      <c r="O4" s="683" t="s">
        <v>133</v>
      </c>
      <c r="P4" s="684"/>
      <c r="Q4" s="43"/>
      <c r="R4" s="43"/>
      <c r="S4" s="17"/>
      <c r="T4" s="17"/>
      <c r="U4" s="43"/>
      <c r="V4" s="43"/>
      <c r="W4" s="43" t="s">
        <v>133</v>
      </c>
      <c r="X4" s="43"/>
      <c r="Y4" s="43"/>
      <c r="Z4" s="43"/>
      <c r="AA4" s="17"/>
      <c r="AB4" s="17"/>
      <c r="AC4" s="17"/>
      <c r="AD4" s="17"/>
      <c r="AE4" s="683" t="s">
        <v>133</v>
      </c>
      <c r="AF4" s="684"/>
      <c r="AG4" s="17"/>
      <c r="AH4" s="43"/>
      <c r="AI4" s="17"/>
      <c r="AJ4" s="17"/>
      <c r="AK4" s="17"/>
      <c r="AL4" s="17"/>
      <c r="AM4" s="683" t="s">
        <v>133</v>
      </c>
      <c r="AN4" s="684"/>
      <c r="AO4" s="17"/>
      <c r="AP4" s="43"/>
      <c r="AQ4" s="17"/>
      <c r="AR4" s="17"/>
      <c r="AS4" s="17"/>
      <c r="AT4" s="17"/>
      <c r="AU4" s="17"/>
      <c r="AV4" s="43" t="s">
        <v>133</v>
      </c>
      <c r="AW4" s="17"/>
      <c r="AX4" s="43"/>
      <c r="AY4" s="31"/>
      <c r="AZ4" s="49"/>
      <c r="BA4" s="30"/>
    </row>
    <row r="5" spans="1:54" x14ac:dyDescent="0.25">
      <c r="B5" s="2"/>
      <c r="C5" s="9"/>
      <c r="D5" s="295"/>
      <c r="E5" s="232"/>
      <c r="F5" s="232"/>
      <c r="G5" s="689" t="str">
        <f>Period1_Label</f>
        <v>Proposer FY 1</v>
      </c>
      <c r="H5" s="690"/>
      <c r="I5" s="232"/>
      <c r="J5" s="232"/>
      <c r="K5" s="275"/>
      <c r="L5" s="264"/>
      <c r="M5" s="236"/>
      <c r="N5" s="237"/>
      <c r="O5" s="685" t="str">
        <f>Period2_Label</f>
        <v>Proposer FY 2</v>
      </c>
      <c r="P5" s="686"/>
      <c r="Q5" s="237"/>
      <c r="R5" s="237"/>
      <c r="S5" s="298"/>
      <c r="T5" s="270"/>
      <c r="U5" s="255"/>
      <c r="V5" s="232"/>
      <c r="W5" s="255" t="str">
        <f>Period3_Label</f>
        <v>Proposer FY 3</v>
      </c>
      <c r="X5" s="232"/>
      <c r="Y5" s="232"/>
      <c r="Z5" s="232"/>
      <c r="AA5" s="275"/>
      <c r="AB5" s="264"/>
      <c r="AC5" s="264"/>
      <c r="AD5" s="264"/>
      <c r="AE5" s="685" t="str">
        <f>Period4_Label</f>
        <v>Proposer FY 4</v>
      </c>
      <c r="AF5" s="686"/>
      <c r="AG5" s="264"/>
      <c r="AH5" s="237"/>
      <c r="AI5" s="298"/>
      <c r="AJ5" s="270"/>
      <c r="AK5" s="270"/>
      <c r="AL5" s="270"/>
      <c r="AM5" s="689" t="str">
        <f>Period5_Label</f>
        <v>Proposer FY 5</v>
      </c>
      <c r="AN5" s="690"/>
      <c r="AO5" s="270"/>
      <c r="AP5" s="232"/>
      <c r="AQ5" s="301"/>
      <c r="AR5" s="272"/>
      <c r="AS5" s="264"/>
      <c r="AT5" s="264"/>
      <c r="AU5" s="264"/>
      <c r="AV5" s="236" t="str">
        <f>Period6_Label</f>
        <v>Proposer FY 6</v>
      </c>
      <c r="AW5" s="264"/>
      <c r="AX5" s="237"/>
      <c r="AY5" s="303"/>
      <c r="AZ5" s="330"/>
      <c r="BA5" s="372" t="s">
        <v>27</v>
      </c>
      <c r="BB5" s="371"/>
    </row>
    <row r="6" spans="1:54" x14ac:dyDescent="0.25">
      <c r="A6" s="26" t="s">
        <v>121</v>
      </c>
      <c r="B6" s="2"/>
      <c r="C6" s="9"/>
      <c r="D6" s="296"/>
      <c r="E6" s="233"/>
      <c r="F6" s="233"/>
      <c r="G6" s="679" t="str">
        <f>CONCATENATE(TEXT('Proposer Constants'!B10,"MM/DD/YY")," to ",TEXT('Proposer Constants'!B11,"MM/DD/YY"))</f>
        <v>06/01/21 to 05/31/22</v>
      </c>
      <c r="H6" s="680"/>
      <c r="I6" s="234"/>
      <c r="J6" s="235"/>
      <c r="K6" s="276"/>
      <c r="L6" s="265"/>
      <c r="M6" s="238"/>
      <c r="N6" s="239"/>
      <c r="O6" s="687" t="str">
        <f>CONCATENATE(TEXT('Proposer Constants'!C10,"MM/DD/YY")," to ",TEXT('Proposer Constants'!C11,"MM/DD/YY"))</f>
        <v>06/01/22 to 05/31/23</v>
      </c>
      <c r="P6" s="688"/>
      <c r="Q6" s="239"/>
      <c r="R6" s="239"/>
      <c r="S6" s="299"/>
      <c r="T6" s="271"/>
      <c r="U6" s="256"/>
      <c r="V6" s="235"/>
      <c r="W6" s="256" t="str">
        <f>CONCATENATE(TEXT('Proposer Constants'!D10,"MM/DD/YY")," to ",TEXT('Proposer Constants'!D11,"MM/DD/YY"))</f>
        <v>06/01/23 to 05/31/24</v>
      </c>
      <c r="X6" s="235"/>
      <c r="Y6" s="235"/>
      <c r="Z6" s="235"/>
      <c r="AA6" s="276"/>
      <c r="AB6" s="265"/>
      <c r="AC6" s="265"/>
      <c r="AD6" s="265"/>
      <c r="AE6" s="687" t="str">
        <f>CONCATENATE(TEXT('Proposer Constants'!E10,"MM/DD/YY")," to ",TEXT('Proposer Constants'!E11,"MM/DD/YY"))</f>
        <v>06/01/24 to 05/31/25</v>
      </c>
      <c r="AF6" s="688"/>
      <c r="AG6" s="265"/>
      <c r="AH6" s="239"/>
      <c r="AI6" s="299"/>
      <c r="AJ6" s="271"/>
      <c r="AK6" s="271"/>
      <c r="AL6" s="271"/>
      <c r="AM6" s="679" t="str">
        <f>CONCATENATE(TEXT('Proposer Constants'!F10,"MM/DD/YY")," to ",TEXT('Proposer Constants'!F11,"MM/DD/YY"))</f>
        <v>06/01/25 to 05/31/26</v>
      </c>
      <c r="AN6" s="680"/>
      <c r="AO6" s="271"/>
      <c r="AP6" s="235"/>
      <c r="AQ6" s="302"/>
      <c r="AR6" s="273"/>
      <c r="AS6" s="265"/>
      <c r="AT6" s="265"/>
      <c r="AU6" s="265"/>
      <c r="AV6" s="238" t="str">
        <f>CONCATENATE(TEXT('Proposer Constants'!G10,"MM/DD/YY")," to ",TEXT('Proposer Constants'!G11,"MM/DD/YY"))</f>
        <v>06/01/26 to 05/31/27</v>
      </c>
      <c r="AW6" s="265"/>
      <c r="AX6" s="239"/>
      <c r="AY6" s="304"/>
      <c r="AZ6" s="38" t="s">
        <v>119</v>
      </c>
      <c r="BA6" s="681" t="s">
        <v>52</v>
      </c>
      <c r="BB6" s="682"/>
    </row>
    <row r="7" spans="1:54" s="223" customFormat="1" ht="34.5" x14ac:dyDescent="0.25">
      <c r="A7" s="217"/>
      <c r="B7" s="218" t="s">
        <v>429</v>
      </c>
      <c r="C7" s="219" t="s">
        <v>34</v>
      </c>
      <c r="D7" s="297" t="s">
        <v>334</v>
      </c>
      <c r="E7" s="222" t="s">
        <v>153</v>
      </c>
      <c r="F7" s="221" t="s">
        <v>327</v>
      </c>
      <c r="G7" s="221" t="s">
        <v>326</v>
      </c>
      <c r="H7" s="221" t="s">
        <v>328</v>
      </c>
      <c r="I7" s="221" t="s">
        <v>152</v>
      </c>
      <c r="J7" s="221" t="s">
        <v>330</v>
      </c>
      <c r="K7" s="277" t="s">
        <v>345</v>
      </c>
      <c r="L7" s="257" t="s">
        <v>334</v>
      </c>
      <c r="M7" s="222" t="s">
        <v>153</v>
      </c>
      <c r="N7" s="221" t="s">
        <v>327</v>
      </c>
      <c r="O7" s="221" t="s">
        <v>326</v>
      </c>
      <c r="P7" s="221" t="s">
        <v>328</v>
      </c>
      <c r="Q7" s="221" t="s">
        <v>152</v>
      </c>
      <c r="R7" s="221" t="s">
        <v>330</v>
      </c>
      <c r="S7" s="277" t="s">
        <v>345</v>
      </c>
      <c r="T7" s="257" t="s">
        <v>334</v>
      </c>
      <c r="U7" s="222" t="s">
        <v>153</v>
      </c>
      <c r="V7" s="221" t="s">
        <v>327</v>
      </c>
      <c r="W7" s="221" t="s">
        <v>326</v>
      </c>
      <c r="X7" s="221" t="s">
        <v>328</v>
      </c>
      <c r="Y7" s="221" t="s">
        <v>152</v>
      </c>
      <c r="Z7" s="221" t="s">
        <v>330</v>
      </c>
      <c r="AA7" s="277" t="s">
        <v>345</v>
      </c>
      <c r="AB7" s="257" t="s">
        <v>334</v>
      </c>
      <c r="AC7" s="222" t="s">
        <v>153</v>
      </c>
      <c r="AD7" s="221" t="s">
        <v>327</v>
      </c>
      <c r="AE7" s="221" t="s">
        <v>326</v>
      </c>
      <c r="AF7" s="221" t="s">
        <v>328</v>
      </c>
      <c r="AG7" s="221" t="s">
        <v>152</v>
      </c>
      <c r="AH7" s="221" t="s">
        <v>330</v>
      </c>
      <c r="AI7" s="277" t="s">
        <v>345</v>
      </c>
      <c r="AJ7" s="257" t="s">
        <v>334</v>
      </c>
      <c r="AK7" s="222" t="s">
        <v>153</v>
      </c>
      <c r="AL7" s="221" t="s">
        <v>327</v>
      </c>
      <c r="AM7" s="221" t="s">
        <v>326</v>
      </c>
      <c r="AN7" s="221" t="s">
        <v>328</v>
      </c>
      <c r="AO7" s="221" t="s">
        <v>152</v>
      </c>
      <c r="AP7" s="221" t="s">
        <v>330</v>
      </c>
      <c r="AQ7" s="277" t="s">
        <v>345</v>
      </c>
      <c r="AR7" s="220" t="s">
        <v>334</v>
      </c>
      <c r="AS7" s="222" t="s">
        <v>153</v>
      </c>
      <c r="AT7" s="221" t="s">
        <v>327</v>
      </c>
      <c r="AU7" s="221" t="s">
        <v>326</v>
      </c>
      <c r="AV7" s="221" t="s">
        <v>328</v>
      </c>
      <c r="AW7" s="221" t="s">
        <v>152</v>
      </c>
      <c r="AX7" s="221" t="s">
        <v>330</v>
      </c>
      <c r="AY7" s="277" t="s">
        <v>345</v>
      </c>
      <c r="AZ7" s="312" t="s">
        <v>334</v>
      </c>
      <c r="BA7" s="313" t="s">
        <v>345</v>
      </c>
      <c r="BB7" s="314" t="s">
        <v>336</v>
      </c>
    </row>
    <row r="8" spans="1:54" x14ac:dyDescent="0.25">
      <c r="A8" s="11"/>
      <c r="B8" s="387" t="str">
        <f>IF(ISBLANK('Labor Rates'!C8),"",'Labor Rates'!C8)</f>
        <v/>
      </c>
      <c r="C8" s="388" t="str">
        <f>IF(ISBLANK('Labor Rates'!D8),"",'Labor Rates'!D8)</f>
        <v/>
      </c>
      <c r="D8" s="285"/>
      <c r="E8" s="226">
        <f>'Labor Rates'!E8</f>
        <v>0</v>
      </c>
      <c r="F8" s="226">
        <f>D8*E8</f>
        <v>0</v>
      </c>
      <c r="G8" s="224">
        <f>'Labor Rates'!G8</f>
        <v>0</v>
      </c>
      <c r="H8" s="226">
        <f>F8*G8</f>
        <v>0</v>
      </c>
      <c r="I8" s="224">
        <f>'Labor Rates'!H8</f>
        <v>0</v>
      </c>
      <c r="J8" s="229">
        <f>(F8+H8)*I8</f>
        <v>0</v>
      </c>
      <c r="K8" s="300">
        <f>F8+H8+J8</f>
        <v>0</v>
      </c>
      <c r="L8" s="266"/>
      <c r="M8" s="214">
        <f>'Labor Rates'!K8</f>
        <v>0</v>
      </c>
      <c r="N8" s="226">
        <f>L8*M8</f>
        <v>0</v>
      </c>
      <c r="O8" s="224">
        <f>'Labor Rates'!M8</f>
        <v>0</v>
      </c>
      <c r="P8" s="226">
        <f>N8*O8</f>
        <v>0</v>
      </c>
      <c r="Q8" s="224">
        <f>'Labor Rates'!N8</f>
        <v>0</v>
      </c>
      <c r="R8" s="229">
        <f>(N8+P8)*Q8</f>
        <v>0</v>
      </c>
      <c r="S8" s="300">
        <f t="shared" ref="S8" si="0">ROUND(L8*M8*(1+O8)*(1+Q8),0)</f>
        <v>0</v>
      </c>
      <c r="T8" s="266"/>
      <c r="U8" s="214">
        <f>'Labor Rates'!Q8</f>
        <v>0</v>
      </c>
      <c r="V8" s="226">
        <f>T8*U8</f>
        <v>0</v>
      </c>
      <c r="W8" s="224">
        <f>'Labor Rates'!S8</f>
        <v>0</v>
      </c>
      <c r="X8" s="226">
        <f>V8*W8</f>
        <v>0</v>
      </c>
      <c r="Y8" s="224">
        <f>'Labor Rates'!T8</f>
        <v>0</v>
      </c>
      <c r="Z8" s="229">
        <f>(V8+X8)*Y8</f>
        <v>0</v>
      </c>
      <c r="AA8" s="300">
        <f t="shared" ref="AA8:AA31" si="1">ROUND(T8*U8*(1+W8)*(1+Y8),0)</f>
        <v>0</v>
      </c>
      <c r="AB8" s="266"/>
      <c r="AC8" s="214">
        <f>'Labor Rates'!W8</f>
        <v>0</v>
      </c>
      <c r="AD8" s="226">
        <f>AB8*AC8</f>
        <v>0</v>
      </c>
      <c r="AE8" s="224">
        <f>'Labor Rates'!Y8</f>
        <v>0</v>
      </c>
      <c r="AF8" s="226">
        <f>AD8*AE8</f>
        <v>0</v>
      </c>
      <c r="AG8" s="224">
        <f>'Labor Rates'!Z8</f>
        <v>0</v>
      </c>
      <c r="AH8" s="229">
        <f>(AD8+AF8)*AG8</f>
        <v>0</v>
      </c>
      <c r="AI8" s="300">
        <f t="shared" ref="AI8:AI31" si="2">ROUND(AB8*AC8*(1+AE8)*(1+AG8),0)</f>
        <v>0</v>
      </c>
      <c r="AJ8" s="266"/>
      <c r="AK8" s="214">
        <f>'Labor Rates'!AC8</f>
        <v>0</v>
      </c>
      <c r="AL8" s="226">
        <f>AJ8*AK8</f>
        <v>0</v>
      </c>
      <c r="AM8" s="224">
        <f>'Labor Rates'!AE8</f>
        <v>0</v>
      </c>
      <c r="AN8" s="226">
        <f>AL8*AM8</f>
        <v>0</v>
      </c>
      <c r="AO8" s="224">
        <f>'Labor Rates'!AF8</f>
        <v>0</v>
      </c>
      <c r="AP8" s="229">
        <f>(AL8+AN8)*AO8</f>
        <v>0</v>
      </c>
      <c r="AQ8" s="300">
        <f t="shared" ref="AQ8:AQ31" si="3">ROUND(AJ8*AK8*(1+AM8)*(1+AO8),0)</f>
        <v>0</v>
      </c>
      <c r="AR8" s="231"/>
      <c r="AS8" s="214">
        <f>'Labor Rates'!AI8</f>
        <v>0</v>
      </c>
      <c r="AT8" s="226">
        <f>AR8*AS8</f>
        <v>0</v>
      </c>
      <c r="AU8" s="224">
        <f>'Labor Rates'!AK8</f>
        <v>0</v>
      </c>
      <c r="AV8" s="226">
        <f>AT8*AU8</f>
        <v>0</v>
      </c>
      <c r="AW8" s="224">
        <f>'Labor Rates'!AL8</f>
        <v>0</v>
      </c>
      <c r="AX8" s="229">
        <f>(AT8+AV8)*AW8</f>
        <v>0</v>
      </c>
      <c r="AY8" s="300">
        <f t="shared" ref="AY8:AY31" si="4">ROUND(AR8*AS8*(1+AU8)*(1+AW8),0)</f>
        <v>0</v>
      </c>
      <c r="AZ8" s="316">
        <f t="shared" ref="AZ8:AZ31" si="5">D8+L8+T8+AB8+AJ8+AR8</f>
        <v>0</v>
      </c>
      <c r="BA8" s="315">
        <f t="shared" ref="BA8:BA31" si="6">F8+N8+V8+AD8+AL8+AT8</f>
        <v>0</v>
      </c>
      <c r="BB8" s="308">
        <f t="shared" ref="BB8:BB31" si="7">K8+S8+AA8+AI8+AQ8+AY8</f>
        <v>0</v>
      </c>
    </row>
    <row r="9" spans="1:54" x14ac:dyDescent="0.25">
      <c r="A9" s="11"/>
      <c r="B9" s="387" t="str">
        <f>IF(ISBLANK('Labor Rates'!C9),"",'Labor Rates'!C9)</f>
        <v/>
      </c>
      <c r="C9" s="388" t="str">
        <f>IF(ISBLANK('Labor Rates'!D9),"",'Labor Rates'!D9)</f>
        <v/>
      </c>
      <c r="D9" s="285"/>
      <c r="E9" s="226">
        <f>'Labor Rates'!E9</f>
        <v>0</v>
      </c>
      <c r="F9" s="226">
        <f t="shared" ref="F9:F31" si="8">D9*E9</f>
        <v>0</v>
      </c>
      <c r="G9" s="224">
        <f>'Labor Rates'!G9</f>
        <v>0</v>
      </c>
      <c r="H9" s="226">
        <f t="shared" ref="H9:H31" si="9">F9*G9</f>
        <v>0</v>
      </c>
      <c r="I9" s="224">
        <f>'Labor Rates'!H9</f>
        <v>0</v>
      </c>
      <c r="J9" s="229">
        <f t="shared" ref="J9:J31" si="10">(F9+H9)*I9</f>
        <v>0</v>
      </c>
      <c r="K9" s="300">
        <f t="shared" ref="K9:K31" si="11">F9+H9+J9</f>
        <v>0</v>
      </c>
      <c r="L9" s="266"/>
      <c r="M9" s="214">
        <f>'Labor Rates'!K9</f>
        <v>0</v>
      </c>
      <c r="N9" s="226">
        <f t="shared" ref="N9:N31" si="12">L9*M9</f>
        <v>0</v>
      </c>
      <c r="O9" s="224">
        <f>'Labor Rates'!M9</f>
        <v>0</v>
      </c>
      <c r="P9" s="226">
        <f t="shared" ref="P9:P31" si="13">N9*O9</f>
        <v>0</v>
      </c>
      <c r="Q9" s="224">
        <f>'Labor Rates'!N9</f>
        <v>0</v>
      </c>
      <c r="R9" s="229">
        <f t="shared" ref="R9:R31" si="14">(N9+P9)*Q9</f>
        <v>0</v>
      </c>
      <c r="S9" s="300">
        <f t="shared" ref="S9:S31" si="15">ROUND(L9*M9*(1+O9)*(1+Q9),0)</f>
        <v>0</v>
      </c>
      <c r="T9" s="266"/>
      <c r="U9" s="214">
        <f>'Labor Rates'!Q9</f>
        <v>0</v>
      </c>
      <c r="V9" s="226">
        <f t="shared" ref="V9:V31" si="16">T9*U9</f>
        <v>0</v>
      </c>
      <c r="W9" s="224">
        <f>'Labor Rates'!S9</f>
        <v>0</v>
      </c>
      <c r="X9" s="226">
        <f t="shared" ref="X9:X31" si="17">V9*W9</f>
        <v>0</v>
      </c>
      <c r="Y9" s="224">
        <f>'Labor Rates'!T9</f>
        <v>0</v>
      </c>
      <c r="Z9" s="229">
        <f t="shared" ref="Z9:Z31" si="18">(V9+X9)*Y9</f>
        <v>0</v>
      </c>
      <c r="AA9" s="300">
        <f t="shared" si="1"/>
        <v>0</v>
      </c>
      <c r="AB9" s="266"/>
      <c r="AC9" s="214">
        <f>'Labor Rates'!W9</f>
        <v>0</v>
      </c>
      <c r="AD9" s="226">
        <f t="shared" ref="AD9:AD31" si="19">AB9*AC9</f>
        <v>0</v>
      </c>
      <c r="AE9" s="224">
        <f>'Labor Rates'!Y9</f>
        <v>0</v>
      </c>
      <c r="AF9" s="226">
        <f t="shared" ref="AF9:AF31" si="20">AD9*AE9</f>
        <v>0</v>
      </c>
      <c r="AG9" s="224">
        <f>'Labor Rates'!Z9</f>
        <v>0</v>
      </c>
      <c r="AH9" s="229">
        <f t="shared" ref="AH9:AH31" si="21">(AD9+AF9)*AG9</f>
        <v>0</v>
      </c>
      <c r="AI9" s="300">
        <f t="shared" si="2"/>
        <v>0</v>
      </c>
      <c r="AJ9" s="266"/>
      <c r="AK9" s="214">
        <f>'Labor Rates'!AC9</f>
        <v>0</v>
      </c>
      <c r="AL9" s="226">
        <f t="shared" ref="AL9:AL31" si="22">AJ9*AK9</f>
        <v>0</v>
      </c>
      <c r="AM9" s="224">
        <f>'Labor Rates'!AE9</f>
        <v>0</v>
      </c>
      <c r="AN9" s="226">
        <f t="shared" ref="AN9:AN31" si="23">AL9*AM9</f>
        <v>0</v>
      </c>
      <c r="AO9" s="224">
        <f>'Labor Rates'!AF9</f>
        <v>0</v>
      </c>
      <c r="AP9" s="229">
        <f t="shared" ref="AP9:AP31" si="24">(AL9+AN9)*AO9</f>
        <v>0</v>
      </c>
      <c r="AQ9" s="300">
        <f t="shared" si="3"/>
        <v>0</v>
      </c>
      <c r="AR9" s="231"/>
      <c r="AS9" s="214">
        <f>'Labor Rates'!AI9</f>
        <v>0</v>
      </c>
      <c r="AT9" s="226">
        <f t="shared" ref="AT9:AT31" si="25">AR9*AS9</f>
        <v>0</v>
      </c>
      <c r="AU9" s="224">
        <f>'Labor Rates'!AK9</f>
        <v>0</v>
      </c>
      <c r="AV9" s="226">
        <f t="shared" ref="AV9:AV31" si="26">AT9*AU9</f>
        <v>0</v>
      </c>
      <c r="AW9" s="224">
        <f>'Labor Rates'!AL9</f>
        <v>0</v>
      </c>
      <c r="AX9" s="229">
        <f t="shared" ref="AX9:AX31" si="27">(AT9+AV9)*AW9</f>
        <v>0</v>
      </c>
      <c r="AY9" s="300">
        <f t="shared" si="4"/>
        <v>0</v>
      </c>
      <c r="AZ9" s="316">
        <f t="shared" si="5"/>
        <v>0</v>
      </c>
      <c r="BA9" s="315">
        <f t="shared" si="6"/>
        <v>0</v>
      </c>
      <c r="BB9" s="308">
        <f t="shared" si="7"/>
        <v>0</v>
      </c>
    </row>
    <row r="10" spans="1:54" x14ac:dyDescent="0.25">
      <c r="A10" s="11"/>
      <c r="B10" s="387" t="str">
        <f>IF(ISBLANK('Labor Rates'!C10),"",'Labor Rates'!C10)</f>
        <v/>
      </c>
      <c r="C10" s="388" t="str">
        <f>IF(ISBLANK('Labor Rates'!D10),"",'Labor Rates'!D10)</f>
        <v/>
      </c>
      <c r="D10" s="285"/>
      <c r="E10" s="226">
        <f>'Labor Rates'!E10</f>
        <v>0</v>
      </c>
      <c r="F10" s="226">
        <f t="shared" si="8"/>
        <v>0</v>
      </c>
      <c r="G10" s="224">
        <f>'Labor Rates'!G10</f>
        <v>0</v>
      </c>
      <c r="H10" s="226">
        <f t="shared" si="9"/>
        <v>0</v>
      </c>
      <c r="I10" s="224">
        <f>'Labor Rates'!H10</f>
        <v>0</v>
      </c>
      <c r="J10" s="229">
        <f t="shared" si="10"/>
        <v>0</v>
      </c>
      <c r="K10" s="300">
        <f t="shared" si="11"/>
        <v>0</v>
      </c>
      <c r="L10" s="266"/>
      <c r="M10" s="214">
        <f>'Labor Rates'!K10</f>
        <v>0</v>
      </c>
      <c r="N10" s="226">
        <f t="shared" si="12"/>
        <v>0</v>
      </c>
      <c r="O10" s="224">
        <f>'Labor Rates'!M10</f>
        <v>0</v>
      </c>
      <c r="P10" s="226">
        <f t="shared" si="13"/>
        <v>0</v>
      </c>
      <c r="Q10" s="224">
        <f>'Labor Rates'!N10</f>
        <v>0</v>
      </c>
      <c r="R10" s="229">
        <f t="shared" si="14"/>
        <v>0</v>
      </c>
      <c r="S10" s="300">
        <f t="shared" si="15"/>
        <v>0</v>
      </c>
      <c r="T10" s="266"/>
      <c r="U10" s="214">
        <f>'Labor Rates'!Q10</f>
        <v>0</v>
      </c>
      <c r="V10" s="226">
        <f t="shared" si="16"/>
        <v>0</v>
      </c>
      <c r="W10" s="224">
        <f>'Labor Rates'!S10</f>
        <v>0</v>
      </c>
      <c r="X10" s="226">
        <f t="shared" si="17"/>
        <v>0</v>
      </c>
      <c r="Y10" s="224">
        <f>'Labor Rates'!T10</f>
        <v>0</v>
      </c>
      <c r="Z10" s="229">
        <f t="shared" si="18"/>
        <v>0</v>
      </c>
      <c r="AA10" s="300">
        <f t="shared" si="1"/>
        <v>0</v>
      </c>
      <c r="AB10" s="266"/>
      <c r="AC10" s="214">
        <f>'Labor Rates'!W10</f>
        <v>0</v>
      </c>
      <c r="AD10" s="226">
        <f t="shared" si="19"/>
        <v>0</v>
      </c>
      <c r="AE10" s="224">
        <f>'Labor Rates'!Y10</f>
        <v>0</v>
      </c>
      <c r="AF10" s="226">
        <f t="shared" si="20"/>
        <v>0</v>
      </c>
      <c r="AG10" s="224">
        <f>'Labor Rates'!Z10</f>
        <v>0</v>
      </c>
      <c r="AH10" s="229">
        <f t="shared" si="21"/>
        <v>0</v>
      </c>
      <c r="AI10" s="300">
        <f t="shared" si="2"/>
        <v>0</v>
      </c>
      <c r="AJ10" s="266"/>
      <c r="AK10" s="214">
        <f>'Labor Rates'!AC10</f>
        <v>0</v>
      </c>
      <c r="AL10" s="226">
        <f t="shared" si="22"/>
        <v>0</v>
      </c>
      <c r="AM10" s="224">
        <f>'Labor Rates'!AE10</f>
        <v>0</v>
      </c>
      <c r="AN10" s="226">
        <f t="shared" si="23"/>
        <v>0</v>
      </c>
      <c r="AO10" s="224">
        <f>'Labor Rates'!AF10</f>
        <v>0</v>
      </c>
      <c r="AP10" s="229">
        <f t="shared" si="24"/>
        <v>0</v>
      </c>
      <c r="AQ10" s="300">
        <f t="shared" si="3"/>
        <v>0</v>
      </c>
      <c r="AR10" s="231"/>
      <c r="AS10" s="214">
        <f>'Labor Rates'!AI10</f>
        <v>0</v>
      </c>
      <c r="AT10" s="226">
        <f t="shared" si="25"/>
        <v>0</v>
      </c>
      <c r="AU10" s="224">
        <f>'Labor Rates'!AK10</f>
        <v>0</v>
      </c>
      <c r="AV10" s="226">
        <f t="shared" si="26"/>
        <v>0</v>
      </c>
      <c r="AW10" s="224">
        <f>'Labor Rates'!AL10</f>
        <v>0</v>
      </c>
      <c r="AX10" s="229">
        <f t="shared" si="27"/>
        <v>0</v>
      </c>
      <c r="AY10" s="300">
        <f t="shared" si="4"/>
        <v>0</v>
      </c>
      <c r="AZ10" s="316">
        <f t="shared" si="5"/>
        <v>0</v>
      </c>
      <c r="BA10" s="315">
        <f t="shared" si="6"/>
        <v>0</v>
      </c>
      <c r="BB10" s="308">
        <f t="shared" si="7"/>
        <v>0</v>
      </c>
    </row>
    <row r="11" spans="1:54" x14ac:dyDescent="0.25">
      <c r="A11" s="11"/>
      <c r="B11" s="387" t="str">
        <f>IF(ISBLANK('Labor Rates'!C11),"",'Labor Rates'!C11)</f>
        <v/>
      </c>
      <c r="C11" s="388" t="str">
        <f>IF(ISBLANK('Labor Rates'!D11),"",'Labor Rates'!D11)</f>
        <v/>
      </c>
      <c r="D11" s="285"/>
      <c r="E11" s="226">
        <f>'Labor Rates'!E11</f>
        <v>0</v>
      </c>
      <c r="F11" s="226">
        <f t="shared" si="8"/>
        <v>0</v>
      </c>
      <c r="G11" s="224">
        <f>'Labor Rates'!G11</f>
        <v>0</v>
      </c>
      <c r="H11" s="226">
        <f t="shared" si="9"/>
        <v>0</v>
      </c>
      <c r="I11" s="224">
        <f>'Labor Rates'!H11</f>
        <v>0</v>
      </c>
      <c r="J11" s="229">
        <f t="shared" si="10"/>
        <v>0</v>
      </c>
      <c r="K11" s="300">
        <f t="shared" si="11"/>
        <v>0</v>
      </c>
      <c r="L11" s="266"/>
      <c r="M11" s="214">
        <f>'Labor Rates'!K11</f>
        <v>0</v>
      </c>
      <c r="N11" s="226">
        <f t="shared" si="12"/>
        <v>0</v>
      </c>
      <c r="O11" s="224">
        <f>'Labor Rates'!M11</f>
        <v>0</v>
      </c>
      <c r="P11" s="226">
        <f t="shared" si="13"/>
        <v>0</v>
      </c>
      <c r="Q11" s="224">
        <f>'Labor Rates'!N11</f>
        <v>0</v>
      </c>
      <c r="R11" s="229">
        <f t="shared" si="14"/>
        <v>0</v>
      </c>
      <c r="S11" s="300">
        <f t="shared" si="15"/>
        <v>0</v>
      </c>
      <c r="T11" s="266"/>
      <c r="U11" s="214">
        <f>'Labor Rates'!Q11</f>
        <v>0</v>
      </c>
      <c r="V11" s="226">
        <f t="shared" si="16"/>
        <v>0</v>
      </c>
      <c r="W11" s="224">
        <f>'Labor Rates'!S11</f>
        <v>0</v>
      </c>
      <c r="X11" s="226">
        <f t="shared" si="17"/>
        <v>0</v>
      </c>
      <c r="Y11" s="224">
        <f>'Labor Rates'!T11</f>
        <v>0</v>
      </c>
      <c r="Z11" s="229">
        <f t="shared" si="18"/>
        <v>0</v>
      </c>
      <c r="AA11" s="300">
        <f t="shared" si="1"/>
        <v>0</v>
      </c>
      <c r="AB11" s="266"/>
      <c r="AC11" s="214">
        <f>'Labor Rates'!W11</f>
        <v>0</v>
      </c>
      <c r="AD11" s="226">
        <f t="shared" si="19"/>
        <v>0</v>
      </c>
      <c r="AE11" s="224">
        <f>'Labor Rates'!Y11</f>
        <v>0</v>
      </c>
      <c r="AF11" s="226">
        <f t="shared" si="20"/>
        <v>0</v>
      </c>
      <c r="AG11" s="224">
        <f>'Labor Rates'!Z11</f>
        <v>0</v>
      </c>
      <c r="AH11" s="229">
        <f t="shared" si="21"/>
        <v>0</v>
      </c>
      <c r="AI11" s="300">
        <f t="shared" si="2"/>
        <v>0</v>
      </c>
      <c r="AJ11" s="266"/>
      <c r="AK11" s="214">
        <f>'Labor Rates'!AC11</f>
        <v>0</v>
      </c>
      <c r="AL11" s="226">
        <f t="shared" si="22"/>
        <v>0</v>
      </c>
      <c r="AM11" s="224">
        <f>'Labor Rates'!AE11</f>
        <v>0</v>
      </c>
      <c r="AN11" s="226">
        <f t="shared" si="23"/>
        <v>0</v>
      </c>
      <c r="AO11" s="224">
        <f>'Labor Rates'!AF11</f>
        <v>0</v>
      </c>
      <c r="AP11" s="229">
        <f t="shared" si="24"/>
        <v>0</v>
      </c>
      <c r="AQ11" s="300">
        <f t="shared" si="3"/>
        <v>0</v>
      </c>
      <c r="AR11" s="231"/>
      <c r="AS11" s="214">
        <f>'Labor Rates'!AI11</f>
        <v>0</v>
      </c>
      <c r="AT11" s="226">
        <f t="shared" si="25"/>
        <v>0</v>
      </c>
      <c r="AU11" s="224">
        <f>'Labor Rates'!AK11</f>
        <v>0</v>
      </c>
      <c r="AV11" s="226">
        <f t="shared" si="26"/>
        <v>0</v>
      </c>
      <c r="AW11" s="224">
        <f>'Labor Rates'!AL11</f>
        <v>0</v>
      </c>
      <c r="AX11" s="229">
        <f t="shared" si="27"/>
        <v>0</v>
      </c>
      <c r="AY11" s="300">
        <f t="shared" si="4"/>
        <v>0</v>
      </c>
      <c r="AZ11" s="316">
        <f t="shared" si="5"/>
        <v>0</v>
      </c>
      <c r="BA11" s="315">
        <f t="shared" si="6"/>
        <v>0</v>
      </c>
      <c r="BB11" s="308">
        <f t="shared" si="7"/>
        <v>0</v>
      </c>
    </row>
    <row r="12" spans="1:54" x14ac:dyDescent="0.25">
      <c r="A12" s="11"/>
      <c r="B12" s="387" t="str">
        <f>IF(ISBLANK('Labor Rates'!C12),"",'Labor Rates'!C12)</f>
        <v/>
      </c>
      <c r="C12" s="388" t="str">
        <f>IF(ISBLANK('Labor Rates'!D12),"",'Labor Rates'!D12)</f>
        <v/>
      </c>
      <c r="D12" s="285"/>
      <c r="E12" s="226">
        <f>'Labor Rates'!E12</f>
        <v>0</v>
      </c>
      <c r="F12" s="226">
        <f t="shared" si="8"/>
        <v>0</v>
      </c>
      <c r="G12" s="224">
        <f>'Labor Rates'!G12</f>
        <v>0</v>
      </c>
      <c r="H12" s="226">
        <f t="shared" si="9"/>
        <v>0</v>
      </c>
      <c r="I12" s="224">
        <f>'Labor Rates'!H12</f>
        <v>0</v>
      </c>
      <c r="J12" s="229">
        <f t="shared" si="10"/>
        <v>0</v>
      </c>
      <c r="K12" s="300">
        <f t="shared" si="11"/>
        <v>0</v>
      </c>
      <c r="L12" s="266"/>
      <c r="M12" s="214">
        <f>'Labor Rates'!K12</f>
        <v>0</v>
      </c>
      <c r="N12" s="226">
        <f t="shared" si="12"/>
        <v>0</v>
      </c>
      <c r="O12" s="224">
        <f>'Labor Rates'!M12</f>
        <v>0</v>
      </c>
      <c r="P12" s="226">
        <f t="shared" si="13"/>
        <v>0</v>
      </c>
      <c r="Q12" s="224">
        <f>'Labor Rates'!N12</f>
        <v>0</v>
      </c>
      <c r="R12" s="229">
        <f t="shared" si="14"/>
        <v>0</v>
      </c>
      <c r="S12" s="300">
        <f t="shared" si="15"/>
        <v>0</v>
      </c>
      <c r="T12" s="266"/>
      <c r="U12" s="214">
        <f>'Labor Rates'!Q12</f>
        <v>0</v>
      </c>
      <c r="V12" s="226">
        <f t="shared" si="16"/>
        <v>0</v>
      </c>
      <c r="W12" s="224">
        <f>'Labor Rates'!S12</f>
        <v>0</v>
      </c>
      <c r="X12" s="226">
        <f t="shared" si="17"/>
        <v>0</v>
      </c>
      <c r="Y12" s="224">
        <f>'Labor Rates'!T12</f>
        <v>0</v>
      </c>
      <c r="Z12" s="229">
        <f t="shared" si="18"/>
        <v>0</v>
      </c>
      <c r="AA12" s="300">
        <f t="shared" si="1"/>
        <v>0</v>
      </c>
      <c r="AB12" s="266"/>
      <c r="AC12" s="214">
        <f>'Labor Rates'!W12</f>
        <v>0</v>
      </c>
      <c r="AD12" s="226">
        <f t="shared" si="19"/>
        <v>0</v>
      </c>
      <c r="AE12" s="224">
        <f>'Labor Rates'!Y12</f>
        <v>0</v>
      </c>
      <c r="AF12" s="226">
        <f t="shared" si="20"/>
        <v>0</v>
      </c>
      <c r="AG12" s="224">
        <f>'Labor Rates'!Z12</f>
        <v>0</v>
      </c>
      <c r="AH12" s="229">
        <f t="shared" si="21"/>
        <v>0</v>
      </c>
      <c r="AI12" s="300">
        <f t="shared" si="2"/>
        <v>0</v>
      </c>
      <c r="AJ12" s="266"/>
      <c r="AK12" s="214">
        <f>'Labor Rates'!AC12</f>
        <v>0</v>
      </c>
      <c r="AL12" s="226">
        <f t="shared" si="22"/>
        <v>0</v>
      </c>
      <c r="AM12" s="224">
        <f>'Labor Rates'!AE12</f>
        <v>0</v>
      </c>
      <c r="AN12" s="226">
        <f t="shared" si="23"/>
        <v>0</v>
      </c>
      <c r="AO12" s="224">
        <f>'Labor Rates'!AF12</f>
        <v>0</v>
      </c>
      <c r="AP12" s="229">
        <f t="shared" si="24"/>
        <v>0</v>
      </c>
      <c r="AQ12" s="300">
        <f t="shared" si="3"/>
        <v>0</v>
      </c>
      <c r="AR12" s="231"/>
      <c r="AS12" s="214">
        <f>'Labor Rates'!AI12</f>
        <v>0</v>
      </c>
      <c r="AT12" s="226">
        <f t="shared" si="25"/>
        <v>0</v>
      </c>
      <c r="AU12" s="224">
        <f>'Labor Rates'!AK12</f>
        <v>0</v>
      </c>
      <c r="AV12" s="226">
        <f t="shared" si="26"/>
        <v>0</v>
      </c>
      <c r="AW12" s="224">
        <f>'Labor Rates'!AL12</f>
        <v>0</v>
      </c>
      <c r="AX12" s="229">
        <f t="shared" si="27"/>
        <v>0</v>
      </c>
      <c r="AY12" s="300">
        <f t="shared" si="4"/>
        <v>0</v>
      </c>
      <c r="AZ12" s="316">
        <f t="shared" si="5"/>
        <v>0</v>
      </c>
      <c r="BA12" s="315">
        <f t="shared" si="6"/>
        <v>0</v>
      </c>
      <c r="BB12" s="308">
        <f t="shared" si="7"/>
        <v>0</v>
      </c>
    </row>
    <row r="13" spans="1:54" x14ac:dyDescent="0.25">
      <c r="A13" s="11"/>
      <c r="B13" s="387" t="str">
        <f>IF(ISBLANK('Labor Rates'!C13),"",'Labor Rates'!C13)</f>
        <v/>
      </c>
      <c r="C13" s="388" t="str">
        <f>IF(ISBLANK('Labor Rates'!D13),"",'Labor Rates'!D13)</f>
        <v/>
      </c>
      <c r="D13" s="285"/>
      <c r="E13" s="226">
        <f>'Labor Rates'!E13</f>
        <v>0</v>
      </c>
      <c r="F13" s="226">
        <f t="shared" si="8"/>
        <v>0</v>
      </c>
      <c r="G13" s="224">
        <f>'Labor Rates'!G13</f>
        <v>0</v>
      </c>
      <c r="H13" s="226">
        <f t="shared" si="9"/>
        <v>0</v>
      </c>
      <c r="I13" s="224">
        <f>'Labor Rates'!H13</f>
        <v>0</v>
      </c>
      <c r="J13" s="229">
        <f t="shared" si="10"/>
        <v>0</v>
      </c>
      <c r="K13" s="300">
        <f t="shared" si="11"/>
        <v>0</v>
      </c>
      <c r="L13" s="266"/>
      <c r="M13" s="214">
        <f>'Labor Rates'!K13</f>
        <v>0</v>
      </c>
      <c r="N13" s="226">
        <f t="shared" si="12"/>
        <v>0</v>
      </c>
      <c r="O13" s="224">
        <f>'Labor Rates'!M13</f>
        <v>0</v>
      </c>
      <c r="P13" s="226">
        <f t="shared" si="13"/>
        <v>0</v>
      </c>
      <c r="Q13" s="224">
        <f>'Labor Rates'!N13</f>
        <v>0</v>
      </c>
      <c r="R13" s="229">
        <f t="shared" si="14"/>
        <v>0</v>
      </c>
      <c r="S13" s="300">
        <f t="shared" si="15"/>
        <v>0</v>
      </c>
      <c r="T13" s="266"/>
      <c r="U13" s="214">
        <f>'Labor Rates'!Q13</f>
        <v>0</v>
      </c>
      <c r="V13" s="226">
        <f t="shared" si="16"/>
        <v>0</v>
      </c>
      <c r="W13" s="224">
        <f>'Labor Rates'!S13</f>
        <v>0</v>
      </c>
      <c r="X13" s="226">
        <f t="shared" si="17"/>
        <v>0</v>
      </c>
      <c r="Y13" s="224">
        <f>'Labor Rates'!T13</f>
        <v>0</v>
      </c>
      <c r="Z13" s="229">
        <f t="shared" si="18"/>
        <v>0</v>
      </c>
      <c r="AA13" s="300">
        <f t="shared" si="1"/>
        <v>0</v>
      </c>
      <c r="AB13" s="266"/>
      <c r="AC13" s="214">
        <f>'Labor Rates'!W13</f>
        <v>0</v>
      </c>
      <c r="AD13" s="226">
        <f t="shared" si="19"/>
        <v>0</v>
      </c>
      <c r="AE13" s="224">
        <f>'Labor Rates'!Y13</f>
        <v>0</v>
      </c>
      <c r="AF13" s="226">
        <f t="shared" si="20"/>
        <v>0</v>
      </c>
      <c r="AG13" s="224">
        <f>'Labor Rates'!Z13</f>
        <v>0</v>
      </c>
      <c r="AH13" s="229">
        <f t="shared" si="21"/>
        <v>0</v>
      </c>
      <c r="AI13" s="300">
        <f t="shared" si="2"/>
        <v>0</v>
      </c>
      <c r="AJ13" s="266"/>
      <c r="AK13" s="214">
        <f>'Labor Rates'!AC13</f>
        <v>0</v>
      </c>
      <c r="AL13" s="226">
        <f t="shared" si="22"/>
        <v>0</v>
      </c>
      <c r="AM13" s="224">
        <f>'Labor Rates'!AE13</f>
        <v>0</v>
      </c>
      <c r="AN13" s="226">
        <f t="shared" si="23"/>
        <v>0</v>
      </c>
      <c r="AO13" s="224">
        <f>'Labor Rates'!AF13</f>
        <v>0</v>
      </c>
      <c r="AP13" s="229">
        <f t="shared" si="24"/>
        <v>0</v>
      </c>
      <c r="AQ13" s="300">
        <f t="shared" si="3"/>
        <v>0</v>
      </c>
      <c r="AR13" s="231"/>
      <c r="AS13" s="214">
        <f>'Labor Rates'!AI13</f>
        <v>0</v>
      </c>
      <c r="AT13" s="226">
        <f t="shared" si="25"/>
        <v>0</v>
      </c>
      <c r="AU13" s="224">
        <f>'Labor Rates'!AK13</f>
        <v>0</v>
      </c>
      <c r="AV13" s="226">
        <f t="shared" si="26"/>
        <v>0</v>
      </c>
      <c r="AW13" s="224">
        <f>'Labor Rates'!AL13</f>
        <v>0</v>
      </c>
      <c r="AX13" s="229">
        <f t="shared" si="27"/>
        <v>0</v>
      </c>
      <c r="AY13" s="300">
        <f t="shared" si="4"/>
        <v>0</v>
      </c>
      <c r="AZ13" s="316">
        <f t="shared" si="5"/>
        <v>0</v>
      </c>
      <c r="BA13" s="315">
        <f t="shared" si="6"/>
        <v>0</v>
      </c>
      <c r="BB13" s="308">
        <f t="shared" si="7"/>
        <v>0</v>
      </c>
    </row>
    <row r="14" spans="1:54" x14ac:dyDescent="0.25">
      <c r="A14" s="11"/>
      <c r="B14" s="387" t="str">
        <f>IF(ISBLANK('Labor Rates'!C14),"",'Labor Rates'!C14)</f>
        <v/>
      </c>
      <c r="C14" s="388" t="str">
        <f>IF(ISBLANK('Labor Rates'!D14),"",'Labor Rates'!D14)</f>
        <v/>
      </c>
      <c r="D14" s="285"/>
      <c r="E14" s="226">
        <f>'Labor Rates'!E14</f>
        <v>0</v>
      </c>
      <c r="F14" s="226">
        <f t="shared" si="8"/>
        <v>0</v>
      </c>
      <c r="G14" s="224">
        <f>'Labor Rates'!G14</f>
        <v>0</v>
      </c>
      <c r="H14" s="226">
        <f t="shared" si="9"/>
        <v>0</v>
      </c>
      <c r="I14" s="224">
        <f>'Labor Rates'!H14</f>
        <v>0</v>
      </c>
      <c r="J14" s="229">
        <f t="shared" si="10"/>
        <v>0</v>
      </c>
      <c r="K14" s="300">
        <f t="shared" si="11"/>
        <v>0</v>
      </c>
      <c r="L14" s="266"/>
      <c r="M14" s="214">
        <f>'Labor Rates'!K14</f>
        <v>0</v>
      </c>
      <c r="N14" s="226">
        <f t="shared" si="12"/>
        <v>0</v>
      </c>
      <c r="O14" s="224">
        <f>'Labor Rates'!M14</f>
        <v>0</v>
      </c>
      <c r="P14" s="226">
        <f t="shared" si="13"/>
        <v>0</v>
      </c>
      <c r="Q14" s="224">
        <f>'Labor Rates'!N14</f>
        <v>0</v>
      </c>
      <c r="R14" s="229">
        <f t="shared" si="14"/>
        <v>0</v>
      </c>
      <c r="S14" s="300">
        <f t="shared" si="15"/>
        <v>0</v>
      </c>
      <c r="T14" s="266"/>
      <c r="U14" s="214">
        <f>'Labor Rates'!Q14</f>
        <v>0</v>
      </c>
      <c r="V14" s="226">
        <f t="shared" si="16"/>
        <v>0</v>
      </c>
      <c r="W14" s="224">
        <f>'Labor Rates'!S14</f>
        <v>0</v>
      </c>
      <c r="X14" s="226">
        <f t="shared" si="17"/>
        <v>0</v>
      </c>
      <c r="Y14" s="224">
        <f>'Labor Rates'!T14</f>
        <v>0</v>
      </c>
      <c r="Z14" s="229">
        <f t="shared" si="18"/>
        <v>0</v>
      </c>
      <c r="AA14" s="300">
        <f t="shared" si="1"/>
        <v>0</v>
      </c>
      <c r="AB14" s="266"/>
      <c r="AC14" s="214">
        <f>'Labor Rates'!W14</f>
        <v>0</v>
      </c>
      <c r="AD14" s="226">
        <f t="shared" si="19"/>
        <v>0</v>
      </c>
      <c r="AE14" s="224">
        <f>'Labor Rates'!Y14</f>
        <v>0</v>
      </c>
      <c r="AF14" s="226">
        <f t="shared" si="20"/>
        <v>0</v>
      </c>
      <c r="AG14" s="224">
        <f>'Labor Rates'!Z14</f>
        <v>0</v>
      </c>
      <c r="AH14" s="229">
        <f t="shared" si="21"/>
        <v>0</v>
      </c>
      <c r="AI14" s="300">
        <f t="shared" si="2"/>
        <v>0</v>
      </c>
      <c r="AJ14" s="266"/>
      <c r="AK14" s="214">
        <f>'Labor Rates'!AC14</f>
        <v>0</v>
      </c>
      <c r="AL14" s="226">
        <f t="shared" si="22"/>
        <v>0</v>
      </c>
      <c r="AM14" s="224">
        <f>'Labor Rates'!AE14</f>
        <v>0</v>
      </c>
      <c r="AN14" s="226">
        <f t="shared" si="23"/>
        <v>0</v>
      </c>
      <c r="AO14" s="224">
        <f>'Labor Rates'!AF14</f>
        <v>0</v>
      </c>
      <c r="AP14" s="229">
        <f t="shared" si="24"/>
        <v>0</v>
      </c>
      <c r="AQ14" s="300">
        <f t="shared" si="3"/>
        <v>0</v>
      </c>
      <c r="AR14" s="231"/>
      <c r="AS14" s="214">
        <f>'Labor Rates'!AI14</f>
        <v>0</v>
      </c>
      <c r="AT14" s="226">
        <f t="shared" si="25"/>
        <v>0</v>
      </c>
      <c r="AU14" s="224">
        <f>'Labor Rates'!AK14</f>
        <v>0</v>
      </c>
      <c r="AV14" s="226">
        <f t="shared" si="26"/>
        <v>0</v>
      </c>
      <c r="AW14" s="224">
        <f>'Labor Rates'!AL14</f>
        <v>0</v>
      </c>
      <c r="AX14" s="229">
        <f t="shared" si="27"/>
        <v>0</v>
      </c>
      <c r="AY14" s="300">
        <f t="shared" si="4"/>
        <v>0</v>
      </c>
      <c r="AZ14" s="316">
        <f t="shared" si="5"/>
        <v>0</v>
      </c>
      <c r="BA14" s="315">
        <f t="shared" si="6"/>
        <v>0</v>
      </c>
      <c r="BB14" s="308">
        <f t="shared" si="7"/>
        <v>0</v>
      </c>
    </row>
    <row r="15" spans="1:54" x14ac:dyDescent="0.25">
      <c r="A15" s="11"/>
      <c r="B15" s="387" t="str">
        <f>IF(ISBLANK('Labor Rates'!C15),"",'Labor Rates'!C15)</f>
        <v/>
      </c>
      <c r="C15" s="388" t="str">
        <f>IF(ISBLANK('Labor Rates'!D15),"",'Labor Rates'!D15)</f>
        <v/>
      </c>
      <c r="D15" s="285"/>
      <c r="E15" s="226">
        <f>'Labor Rates'!E15</f>
        <v>0</v>
      </c>
      <c r="F15" s="226">
        <f t="shared" si="8"/>
        <v>0</v>
      </c>
      <c r="G15" s="224">
        <f>'Labor Rates'!G15</f>
        <v>0</v>
      </c>
      <c r="H15" s="226">
        <f t="shared" si="9"/>
        <v>0</v>
      </c>
      <c r="I15" s="224">
        <f>'Labor Rates'!H15</f>
        <v>0</v>
      </c>
      <c r="J15" s="229">
        <f t="shared" si="10"/>
        <v>0</v>
      </c>
      <c r="K15" s="300">
        <f t="shared" si="11"/>
        <v>0</v>
      </c>
      <c r="L15" s="266"/>
      <c r="M15" s="214">
        <f>'Labor Rates'!K15</f>
        <v>0</v>
      </c>
      <c r="N15" s="226">
        <f t="shared" si="12"/>
        <v>0</v>
      </c>
      <c r="O15" s="224">
        <f>'Labor Rates'!M15</f>
        <v>0</v>
      </c>
      <c r="P15" s="226">
        <f t="shared" si="13"/>
        <v>0</v>
      </c>
      <c r="Q15" s="224">
        <f>'Labor Rates'!N15</f>
        <v>0</v>
      </c>
      <c r="R15" s="229">
        <f t="shared" si="14"/>
        <v>0</v>
      </c>
      <c r="S15" s="300">
        <f t="shared" si="15"/>
        <v>0</v>
      </c>
      <c r="T15" s="266"/>
      <c r="U15" s="214">
        <f>'Labor Rates'!Q15</f>
        <v>0</v>
      </c>
      <c r="V15" s="226">
        <f t="shared" si="16"/>
        <v>0</v>
      </c>
      <c r="W15" s="224">
        <f>'Labor Rates'!S15</f>
        <v>0</v>
      </c>
      <c r="X15" s="226">
        <f t="shared" si="17"/>
        <v>0</v>
      </c>
      <c r="Y15" s="224">
        <f>'Labor Rates'!T15</f>
        <v>0</v>
      </c>
      <c r="Z15" s="229">
        <f t="shared" si="18"/>
        <v>0</v>
      </c>
      <c r="AA15" s="300">
        <f t="shared" si="1"/>
        <v>0</v>
      </c>
      <c r="AB15" s="266"/>
      <c r="AC15" s="214">
        <f>'Labor Rates'!W15</f>
        <v>0</v>
      </c>
      <c r="AD15" s="226">
        <f t="shared" si="19"/>
        <v>0</v>
      </c>
      <c r="AE15" s="224">
        <f>'Labor Rates'!Y15</f>
        <v>0</v>
      </c>
      <c r="AF15" s="226">
        <f t="shared" si="20"/>
        <v>0</v>
      </c>
      <c r="AG15" s="224">
        <f>'Labor Rates'!Z15</f>
        <v>0</v>
      </c>
      <c r="AH15" s="229">
        <f t="shared" si="21"/>
        <v>0</v>
      </c>
      <c r="AI15" s="300">
        <f t="shared" si="2"/>
        <v>0</v>
      </c>
      <c r="AJ15" s="266"/>
      <c r="AK15" s="214">
        <f>'Labor Rates'!AC15</f>
        <v>0</v>
      </c>
      <c r="AL15" s="226">
        <f t="shared" si="22"/>
        <v>0</v>
      </c>
      <c r="AM15" s="224">
        <f>'Labor Rates'!AE15</f>
        <v>0</v>
      </c>
      <c r="AN15" s="226">
        <f t="shared" si="23"/>
        <v>0</v>
      </c>
      <c r="AO15" s="224">
        <f>'Labor Rates'!AF15</f>
        <v>0</v>
      </c>
      <c r="AP15" s="229">
        <f t="shared" si="24"/>
        <v>0</v>
      </c>
      <c r="AQ15" s="300">
        <f t="shared" si="3"/>
        <v>0</v>
      </c>
      <c r="AR15" s="231"/>
      <c r="AS15" s="214">
        <f>'Labor Rates'!AI15</f>
        <v>0</v>
      </c>
      <c r="AT15" s="226">
        <f t="shared" si="25"/>
        <v>0</v>
      </c>
      <c r="AU15" s="224">
        <f>'Labor Rates'!AK15</f>
        <v>0</v>
      </c>
      <c r="AV15" s="226">
        <f t="shared" si="26"/>
        <v>0</v>
      </c>
      <c r="AW15" s="224">
        <f>'Labor Rates'!AL15</f>
        <v>0</v>
      </c>
      <c r="AX15" s="229">
        <f t="shared" si="27"/>
        <v>0</v>
      </c>
      <c r="AY15" s="300">
        <f t="shared" si="4"/>
        <v>0</v>
      </c>
      <c r="AZ15" s="316">
        <f t="shared" si="5"/>
        <v>0</v>
      </c>
      <c r="BA15" s="315">
        <f t="shared" si="6"/>
        <v>0</v>
      </c>
      <c r="BB15" s="308">
        <f t="shared" si="7"/>
        <v>0</v>
      </c>
    </row>
    <row r="16" spans="1:54" x14ac:dyDescent="0.25">
      <c r="A16" s="11"/>
      <c r="B16" s="387" t="str">
        <f>IF(ISBLANK('Labor Rates'!C16),"",'Labor Rates'!C16)</f>
        <v/>
      </c>
      <c r="C16" s="388" t="str">
        <f>IF(ISBLANK('Labor Rates'!D16),"",'Labor Rates'!D16)</f>
        <v/>
      </c>
      <c r="D16" s="285"/>
      <c r="E16" s="226">
        <f>'Labor Rates'!E16</f>
        <v>0</v>
      </c>
      <c r="F16" s="226">
        <f t="shared" si="8"/>
        <v>0</v>
      </c>
      <c r="G16" s="224">
        <f>'Labor Rates'!G16</f>
        <v>0</v>
      </c>
      <c r="H16" s="226">
        <f t="shared" si="9"/>
        <v>0</v>
      </c>
      <c r="I16" s="224">
        <f>'Labor Rates'!H16</f>
        <v>0</v>
      </c>
      <c r="J16" s="229">
        <f t="shared" si="10"/>
        <v>0</v>
      </c>
      <c r="K16" s="300">
        <f t="shared" si="11"/>
        <v>0</v>
      </c>
      <c r="L16" s="266"/>
      <c r="M16" s="214">
        <f>'Labor Rates'!K16</f>
        <v>0</v>
      </c>
      <c r="N16" s="226">
        <f t="shared" si="12"/>
        <v>0</v>
      </c>
      <c r="O16" s="224">
        <f>'Labor Rates'!M16</f>
        <v>0</v>
      </c>
      <c r="P16" s="226">
        <f t="shared" si="13"/>
        <v>0</v>
      </c>
      <c r="Q16" s="224">
        <f>'Labor Rates'!N16</f>
        <v>0</v>
      </c>
      <c r="R16" s="229">
        <f t="shared" si="14"/>
        <v>0</v>
      </c>
      <c r="S16" s="300">
        <f t="shared" si="15"/>
        <v>0</v>
      </c>
      <c r="T16" s="266"/>
      <c r="U16" s="214">
        <f>'Labor Rates'!Q16</f>
        <v>0</v>
      </c>
      <c r="V16" s="226">
        <f t="shared" si="16"/>
        <v>0</v>
      </c>
      <c r="W16" s="224">
        <f>'Labor Rates'!S16</f>
        <v>0</v>
      </c>
      <c r="X16" s="226">
        <f t="shared" si="17"/>
        <v>0</v>
      </c>
      <c r="Y16" s="224">
        <f>'Labor Rates'!T16</f>
        <v>0</v>
      </c>
      <c r="Z16" s="229">
        <f t="shared" si="18"/>
        <v>0</v>
      </c>
      <c r="AA16" s="300">
        <f t="shared" si="1"/>
        <v>0</v>
      </c>
      <c r="AB16" s="266"/>
      <c r="AC16" s="214">
        <f>'Labor Rates'!W16</f>
        <v>0</v>
      </c>
      <c r="AD16" s="226">
        <f t="shared" si="19"/>
        <v>0</v>
      </c>
      <c r="AE16" s="224">
        <f>'Labor Rates'!Y16</f>
        <v>0</v>
      </c>
      <c r="AF16" s="226">
        <f t="shared" si="20"/>
        <v>0</v>
      </c>
      <c r="AG16" s="224">
        <f>'Labor Rates'!Z16</f>
        <v>0</v>
      </c>
      <c r="AH16" s="229">
        <f t="shared" si="21"/>
        <v>0</v>
      </c>
      <c r="AI16" s="300">
        <f t="shared" si="2"/>
        <v>0</v>
      </c>
      <c r="AJ16" s="266"/>
      <c r="AK16" s="214">
        <f>'Labor Rates'!AC16</f>
        <v>0</v>
      </c>
      <c r="AL16" s="226">
        <f t="shared" si="22"/>
        <v>0</v>
      </c>
      <c r="AM16" s="224">
        <f>'Labor Rates'!AE16</f>
        <v>0</v>
      </c>
      <c r="AN16" s="226">
        <f t="shared" si="23"/>
        <v>0</v>
      </c>
      <c r="AO16" s="224">
        <f>'Labor Rates'!AF16</f>
        <v>0</v>
      </c>
      <c r="AP16" s="229">
        <f t="shared" si="24"/>
        <v>0</v>
      </c>
      <c r="AQ16" s="300">
        <f t="shared" si="3"/>
        <v>0</v>
      </c>
      <c r="AR16" s="231"/>
      <c r="AS16" s="214">
        <f>'Labor Rates'!AI16</f>
        <v>0</v>
      </c>
      <c r="AT16" s="226">
        <f t="shared" si="25"/>
        <v>0</v>
      </c>
      <c r="AU16" s="224">
        <f>'Labor Rates'!AK16</f>
        <v>0</v>
      </c>
      <c r="AV16" s="226">
        <f t="shared" si="26"/>
        <v>0</v>
      </c>
      <c r="AW16" s="224">
        <f>'Labor Rates'!AL16</f>
        <v>0</v>
      </c>
      <c r="AX16" s="229">
        <f t="shared" si="27"/>
        <v>0</v>
      </c>
      <c r="AY16" s="300">
        <f t="shared" si="4"/>
        <v>0</v>
      </c>
      <c r="AZ16" s="316">
        <f t="shared" si="5"/>
        <v>0</v>
      </c>
      <c r="BA16" s="315">
        <f t="shared" si="6"/>
        <v>0</v>
      </c>
      <c r="BB16" s="308">
        <f t="shared" si="7"/>
        <v>0</v>
      </c>
    </row>
    <row r="17" spans="1:54" x14ac:dyDescent="0.25">
      <c r="A17" s="11"/>
      <c r="B17" s="387" t="str">
        <f>IF(ISBLANK('Labor Rates'!C17),"",'Labor Rates'!C17)</f>
        <v/>
      </c>
      <c r="C17" s="388" t="str">
        <f>IF(ISBLANK('Labor Rates'!D17),"",'Labor Rates'!D17)</f>
        <v/>
      </c>
      <c r="D17" s="285"/>
      <c r="E17" s="226">
        <f>'Labor Rates'!E17</f>
        <v>0</v>
      </c>
      <c r="F17" s="226">
        <f t="shared" si="8"/>
        <v>0</v>
      </c>
      <c r="G17" s="224">
        <f>'Labor Rates'!G17</f>
        <v>0</v>
      </c>
      <c r="H17" s="226">
        <f t="shared" si="9"/>
        <v>0</v>
      </c>
      <c r="I17" s="224">
        <f>'Labor Rates'!H17</f>
        <v>0</v>
      </c>
      <c r="J17" s="229">
        <f t="shared" si="10"/>
        <v>0</v>
      </c>
      <c r="K17" s="300">
        <f t="shared" si="11"/>
        <v>0</v>
      </c>
      <c r="L17" s="266"/>
      <c r="M17" s="214">
        <f>'Labor Rates'!K17</f>
        <v>0</v>
      </c>
      <c r="N17" s="226">
        <f t="shared" si="12"/>
        <v>0</v>
      </c>
      <c r="O17" s="224">
        <f>'Labor Rates'!M17</f>
        <v>0</v>
      </c>
      <c r="P17" s="226">
        <f t="shared" si="13"/>
        <v>0</v>
      </c>
      <c r="Q17" s="224">
        <f>'Labor Rates'!N17</f>
        <v>0</v>
      </c>
      <c r="R17" s="229">
        <f t="shared" si="14"/>
        <v>0</v>
      </c>
      <c r="S17" s="300">
        <f t="shared" si="15"/>
        <v>0</v>
      </c>
      <c r="T17" s="266"/>
      <c r="U17" s="214">
        <f>'Labor Rates'!Q17</f>
        <v>0</v>
      </c>
      <c r="V17" s="226">
        <f t="shared" si="16"/>
        <v>0</v>
      </c>
      <c r="W17" s="224">
        <f>'Labor Rates'!S17</f>
        <v>0</v>
      </c>
      <c r="X17" s="226">
        <f t="shared" si="17"/>
        <v>0</v>
      </c>
      <c r="Y17" s="224">
        <f>'Labor Rates'!T17</f>
        <v>0</v>
      </c>
      <c r="Z17" s="229">
        <f t="shared" si="18"/>
        <v>0</v>
      </c>
      <c r="AA17" s="300">
        <f t="shared" si="1"/>
        <v>0</v>
      </c>
      <c r="AB17" s="266"/>
      <c r="AC17" s="214">
        <f>'Labor Rates'!W17</f>
        <v>0</v>
      </c>
      <c r="AD17" s="226">
        <f t="shared" si="19"/>
        <v>0</v>
      </c>
      <c r="AE17" s="224">
        <f>'Labor Rates'!Y17</f>
        <v>0</v>
      </c>
      <c r="AF17" s="226">
        <f t="shared" si="20"/>
        <v>0</v>
      </c>
      <c r="AG17" s="224">
        <f>'Labor Rates'!Z17</f>
        <v>0</v>
      </c>
      <c r="AH17" s="229">
        <f t="shared" si="21"/>
        <v>0</v>
      </c>
      <c r="AI17" s="300">
        <f t="shared" si="2"/>
        <v>0</v>
      </c>
      <c r="AJ17" s="266"/>
      <c r="AK17" s="214">
        <f>'Labor Rates'!AC17</f>
        <v>0</v>
      </c>
      <c r="AL17" s="226">
        <f t="shared" si="22"/>
        <v>0</v>
      </c>
      <c r="AM17" s="224">
        <f>'Labor Rates'!AE17</f>
        <v>0</v>
      </c>
      <c r="AN17" s="226">
        <f t="shared" si="23"/>
        <v>0</v>
      </c>
      <c r="AO17" s="224">
        <f>'Labor Rates'!AF17</f>
        <v>0</v>
      </c>
      <c r="AP17" s="229">
        <f t="shared" si="24"/>
        <v>0</v>
      </c>
      <c r="AQ17" s="300">
        <f t="shared" si="3"/>
        <v>0</v>
      </c>
      <c r="AR17" s="231"/>
      <c r="AS17" s="214">
        <f>'Labor Rates'!AI17</f>
        <v>0</v>
      </c>
      <c r="AT17" s="226">
        <f t="shared" si="25"/>
        <v>0</v>
      </c>
      <c r="AU17" s="224">
        <f>'Labor Rates'!AK17</f>
        <v>0</v>
      </c>
      <c r="AV17" s="226">
        <f t="shared" si="26"/>
        <v>0</v>
      </c>
      <c r="AW17" s="224">
        <f>'Labor Rates'!AL17</f>
        <v>0</v>
      </c>
      <c r="AX17" s="229">
        <f t="shared" si="27"/>
        <v>0</v>
      </c>
      <c r="AY17" s="300">
        <f t="shared" si="4"/>
        <v>0</v>
      </c>
      <c r="AZ17" s="316">
        <f t="shared" si="5"/>
        <v>0</v>
      </c>
      <c r="BA17" s="315">
        <f t="shared" si="6"/>
        <v>0</v>
      </c>
      <c r="BB17" s="308">
        <f t="shared" si="7"/>
        <v>0</v>
      </c>
    </row>
    <row r="18" spans="1:54" x14ac:dyDescent="0.25">
      <c r="A18" s="11"/>
      <c r="B18" s="387" t="str">
        <f>IF(ISBLANK('Labor Rates'!C18),"",'Labor Rates'!C18)</f>
        <v/>
      </c>
      <c r="C18" s="388" t="str">
        <f>IF(ISBLANK('Labor Rates'!D18),"",'Labor Rates'!D18)</f>
        <v/>
      </c>
      <c r="D18" s="285"/>
      <c r="E18" s="226">
        <f>'Labor Rates'!E18</f>
        <v>0</v>
      </c>
      <c r="F18" s="226">
        <f t="shared" si="8"/>
        <v>0</v>
      </c>
      <c r="G18" s="224">
        <f>'Labor Rates'!G18</f>
        <v>0</v>
      </c>
      <c r="H18" s="226">
        <f t="shared" si="9"/>
        <v>0</v>
      </c>
      <c r="I18" s="224">
        <f>'Labor Rates'!H18</f>
        <v>0</v>
      </c>
      <c r="J18" s="229">
        <f t="shared" si="10"/>
        <v>0</v>
      </c>
      <c r="K18" s="300">
        <f t="shared" si="11"/>
        <v>0</v>
      </c>
      <c r="L18" s="266"/>
      <c r="M18" s="214">
        <f>'Labor Rates'!K18</f>
        <v>0</v>
      </c>
      <c r="N18" s="226">
        <f t="shared" si="12"/>
        <v>0</v>
      </c>
      <c r="O18" s="224">
        <f>'Labor Rates'!M18</f>
        <v>0</v>
      </c>
      <c r="P18" s="226">
        <f t="shared" si="13"/>
        <v>0</v>
      </c>
      <c r="Q18" s="224">
        <f>'Labor Rates'!N18</f>
        <v>0</v>
      </c>
      <c r="R18" s="229">
        <f t="shared" si="14"/>
        <v>0</v>
      </c>
      <c r="S18" s="300">
        <f t="shared" si="15"/>
        <v>0</v>
      </c>
      <c r="T18" s="266"/>
      <c r="U18" s="214">
        <f>'Labor Rates'!Q18</f>
        <v>0</v>
      </c>
      <c r="V18" s="226">
        <f t="shared" si="16"/>
        <v>0</v>
      </c>
      <c r="W18" s="224">
        <f>'Labor Rates'!S18</f>
        <v>0</v>
      </c>
      <c r="X18" s="226">
        <f t="shared" si="17"/>
        <v>0</v>
      </c>
      <c r="Y18" s="224">
        <f>'Labor Rates'!T18</f>
        <v>0</v>
      </c>
      <c r="Z18" s="229">
        <f t="shared" si="18"/>
        <v>0</v>
      </c>
      <c r="AA18" s="300">
        <f t="shared" si="1"/>
        <v>0</v>
      </c>
      <c r="AB18" s="266"/>
      <c r="AC18" s="214">
        <f>'Labor Rates'!W18</f>
        <v>0</v>
      </c>
      <c r="AD18" s="226">
        <f t="shared" si="19"/>
        <v>0</v>
      </c>
      <c r="AE18" s="224">
        <f>'Labor Rates'!Y18</f>
        <v>0</v>
      </c>
      <c r="AF18" s="226">
        <f t="shared" si="20"/>
        <v>0</v>
      </c>
      <c r="AG18" s="224">
        <f>'Labor Rates'!Z18</f>
        <v>0</v>
      </c>
      <c r="AH18" s="229">
        <f t="shared" si="21"/>
        <v>0</v>
      </c>
      <c r="AI18" s="300">
        <f t="shared" si="2"/>
        <v>0</v>
      </c>
      <c r="AJ18" s="266"/>
      <c r="AK18" s="214">
        <f>'Labor Rates'!AC18</f>
        <v>0</v>
      </c>
      <c r="AL18" s="226">
        <f t="shared" si="22"/>
        <v>0</v>
      </c>
      <c r="AM18" s="224">
        <f>'Labor Rates'!AE18</f>
        <v>0</v>
      </c>
      <c r="AN18" s="226">
        <f t="shared" si="23"/>
        <v>0</v>
      </c>
      <c r="AO18" s="224">
        <f>'Labor Rates'!AF18</f>
        <v>0</v>
      </c>
      <c r="AP18" s="229">
        <f t="shared" si="24"/>
        <v>0</v>
      </c>
      <c r="AQ18" s="300">
        <f t="shared" si="3"/>
        <v>0</v>
      </c>
      <c r="AR18" s="231"/>
      <c r="AS18" s="214">
        <f>'Labor Rates'!AI18</f>
        <v>0</v>
      </c>
      <c r="AT18" s="226">
        <f t="shared" si="25"/>
        <v>0</v>
      </c>
      <c r="AU18" s="224">
        <f>'Labor Rates'!AK18</f>
        <v>0</v>
      </c>
      <c r="AV18" s="226">
        <f t="shared" si="26"/>
        <v>0</v>
      </c>
      <c r="AW18" s="224">
        <f>'Labor Rates'!AL18</f>
        <v>0</v>
      </c>
      <c r="AX18" s="229">
        <f t="shared" si="27"/>
        <v>0</v>
      </c>
      <c r="AY18" s="300">
        <f t="shared" si="4"/>
        <v>0</v>
      </c>
      <c r="AZ18" s="316">
        <f t="shared" si="5"/>
        <v>0</v>
      </c>
      <c r="BA18" s="315">
        <f t="shared" si="6"/>
        <v>0</v>
      </c>
      <c r="BB18" s="308">
        <f t="shared" si="7"/>
        <v>0</v>
      </c>
    </row>
    <row r="19" spans="1:54" x14ac:dyDescent="0.25">
      <c r="A19" s="11"/>
      <c r="B19" s="387" t="str">
        <f>IF(ISBLANK('Labor Rates'!C19),"",'Labor Rates'!C19)</f>
        <v/>
      </c>
      <c r="C19" s="388" t="str">
        <f>IF(ISBLANK('Labor Rates'!D19),"",'Labor Rates'!D19)</f>
        <v/>
      </c>
      <c r="D19" s="285"/>
      <c r="E19" s="226">
        <f>'Labor Rates'!E19</f>
        <v>0</v>
      </c>
      <c r="F19" s="226">
        <f t="shared" si="8"/>
        <v>0</v>
      </c>
      <c r="G19" s="224">
        <f>'Labor Rates'!G19</f>
        <v>0</v>
      </c>
      <c r="H19" s="226">
        <f t="shared" si="9"/>
        <v>0</v>
      </c>
      <c r="I19" s="224">
        <f>'Labor Rates'!H19</f>
        <v>0</v>
      </c>
      <c r="J19" s="229">
        <f t="shared" si="10"/>
        <v>0</v>
      </c>
      <c r="K19" s="300">
        <f t="shared" si="11"/>
        <v>0</v>
      </c>
      <c r="L19" s="266"/>
      <c r="M19" s="214">
        <f>'Labor Rates'!K19</f>
        <v>0</v>
      </c>
      <c r="N19" s="226">
        <f t="shared" si="12"/>
        <v>0</v>
      </c>
      <c r="O19" s="224">
        <f>'Labor Rates'!M19</f>
        <v>0</v>
      </c>
      <c r="P19" s="226">
        <f t="shared" si="13"/>
        <v>0</v>
      </c>
      <c r="Q19" s="224">
        <f>'Labor Rates'!N19</f>
        <v>0</v>
      </c>
      <c r="R19" s="229">
        <f t="shared" si="14"/>
        <v>0</v>
      </c>
      <c r="S19" s="300">
        <f t="shared" si="15"/>
        <v>0</v>
      </c>
      <c r="T19" s="266"/>
      <c r="U19" s="214">
        <f>'Labor Rates'!Q19</f>
        <v>0</v>
      </c>
      <c r="V19" s="226">
        <f t="shared" si="16"/>
        <v>0</v>
      </c>
      <c r="W19" s="224">
        <f>'Labor Rates'!S19</f>
        <v>0</v>
      </c>
      <c r="X19" s="226">
        <f t="shared" si="17"/>
        <v>0</v>
      </c>
      <c r="Y19" s="224">
        <f>'Labor Rates'!T19</f>
        <v>0</v>
      </c>
      <c r="Z19" s="229">
        <f t="shared" si="18"/>
        <v>0</v>
      </c>
      <c r="AA19" s="300">
        <f t="shared" si="1"/>
        <v>0</v>
      </c>
      <c r="AB19" s="266"/>
      <c r="AC19" s="214">
        <f>'Labor Rates'!W19</f>
        <v>0</v>
      </c>
      <c r="AD19" s="226">
        <f t="shared" si="19"/>
        <v>0</v>
      </c>
      <c r="AE19" s="224">
        <f>'Labor Rates'!Y19</f>
        <v>0</v>
      </c>
      <c r="AF19" s="226">
        <f t="shared" si="20"/>
        <v>0</v>
      </c>
      <c r="AG19" s="224">
        <f>'Labor Rates'!Z19</f>
        <v>0</v>
      </c>
      <c r="AH19" s="229">
        <f t="shared" si="21"/>
        <v>0</v>
      </c>
      <c r="AI19" s="300">
        <f t="shared" si="2"/>
        <v>0</v>
      </c>
      <c r="AJ19" s="266"/>
      <c r="AK19" s="214">
        <f>'Labor Rates'!AC19</f>
        <v>0</v>
      </c>
      <c r="AL19" s="226">
        <f t="shared" si="22"/>
        <v>0</v>
      </c>
      <c r="AM19" s="224">
        <f>'Labor Rates'!AE19</f>
        <v>0</v>
      </c>
      <c r="AN19" s="226">
        <f t="shared" si="23"/>
        <v>0</v>
      </c>
      <c r="AO19" s="224">
        <f>'Labor Rates'!AF19</f>
        <v>0</v>
      </c>
      <c r="AP19" s="229">
        <f t="shared" si="24"/>
        <v>0</v>
      </c>
      <c r="AQ19" s="300">
        <f t="shared" si="3"/>
        <v>0</v>
      </c>
      <c r="AR19" s="231"/>
      <c r="AS19" s="214">
        <f>'Labor Rates'!AI19</f>
        <v>0</v>
      </c>
      <c r="AT19" s="226">
        <f t="shared" si="25"/>
        <v>0</v>
      </c>
      <c r="AU19" s="224">
        <f>'Labor Rates'!AK19</f>
        <v>0</v>
      </c>
      <c r="AV19" s="226">
        <f t="shared" si="26"/>
        <v>0</v>
      </c>
      <c r="AW19" s="224">
        <f>'Labor Rates'!AL19</f>
        <v>0</v>
      </c>
      <c r="AX19" s="229">
        <f t="shared" si="27"/>
        <v>0</v>
      </c>
      <c r="AY19" s="300">
        <f t="shared" si="4"/>
        <v>0</v>
      </c>
      <c r="AZ19" s="316">
        <f t="shared" si="5"/>
        <v>0</v>
      </c>
      <c r="BA19" s="315">
        <f t="shared" si="6"/>
        <v>0</v>
      </c>
      <c r="BB19" s="308">
        <f t="shared" si="7"/>
        <v>0</v>
      </c>
    </row>
    <row r="20" spans="1:54" x14ac:dyDescent="0.25">
      <c r="A20" s="11"/>
      <c r="B20" s="387" t="str">
        <f>IF(ISBLANK('Labor Rates'!C20),"",'Labor Rates'!C20)</f>
        <v/>
      </c>
      <c r="C20" s="388" t="str">
        <f>IF(ISBLANK('Labor Rates'!D20),"",'Labor Rates'!D20)</f>
        <v/>
      </c>
      <c r="D20" s="285"/>
      <c r="E20" s="226">
        <f>'Labor Rates'!E20</f>
        <v>0</v>
      </c>
      <c r="F20" s="226">
        <f t="shared" si="8"/>
        <v>0</v>
      </c>
      <c r="G20" s="224">
        <f>'Labor Rates'!G20</f>
        <v>0</v>
      </c>
      <c r="H20" s="226">
        <f t="shared" si="9"/>
        <v>0</v>
      </c>
      <c r="I20" s="224">
        <f>'Labor Rates'!H20</f>
        <v>0</v>
      </c>
      <c r="J20" s="229">
        <f t="shared" si="10"/>
        <v>0</v>
      </c>
      <c r="K20" s="300">
        <f t="shared" si="11"/>
        <v>0</v>
      </c>
      <c r="L20" s="266"/>
      <c r="M20" s="214">
        <f>'Labor Rates'!K20</f>
        <v>0</v>
      </c>
      <c r="N20" s="226">
        <f t="shared" si="12"/>
        <v>0</v>
      </c>
      <c r="O20" s="224">
        <f>'Labor Rates'!M20</f>
        <v>0</v>
      </c>
      <c r="P20" s="226">
        <f t="shared" si="13"/>
        <v>0</v>
      </c>
      <c r="Q20" s="224">
        <f>'Labor Rates'!N20</f>
        <v>0</v>
      </c>
      <c r="R20" s="229">
        <f t="shared" si="14"/>
        <v>0</v>
      </c>
      <c r="S20" s="300">
        <f t="shared" si="15"/>
        <v>0</v>
      </c>
      <c r="T20" s="266"/>
      <c r="U20" s="214">
        <f>'Labor Rates'!Q20</f>
        <v>0</v>
      </c>
      <c r="V20" s="226">
        <f t="shared" si="16"/>
        <v>0</v>
      </c>
      <c r="W20" s="224">
        <f>'Labor Rates'!S20</f>
        <v>0</v>
      </c>
      <c r="X20" s="226">
        <f t="shared" si="17"/>
        <v>0</v>
      </c>
      <c r="Y20" s="224">
        <f>'Labor Rates'!T20</f>
        <v>0</v>
      </c>
      <c r="Z20" s="229">
        <f t="shared" si="18"/>
        <v>0</v>
      </c>
      <c r="AA20" s="300">
        <f t="shared" si="1"/>
        <v>0</v>
      </c>
      <c r="AB20" s="266"/>
      <c r="AC20" s="214">
        <f>'Labor Rates'!W20</f>
        <v>0</v>
      </c>
      <c r="AD20" s="226">
        <f t="shared" si="19"/>
        <v>0</v>
      </c>
      <c r="AE20" s="224">
        <f>'Labor Rates'!Y20</f>
        <v>0</v>
      </c>
      <c r="AF20" s="226">
        <f t="shared" si="20"/>
        <v>0</v>
      </c>
      <c r="AG20" s="224">
        <f>'Labor Rates'!Z20</f>
        <v>0</v>
      </c>
      <c r="AH20" s="229">
        <f t="shared" si="21"/>
        <v>0</v>
      </c>
      <c r="AI20" s="300">
        <f t="shared" si="2"/>
        <v>0</v>
      </c>
      <c r="AJ20" s="266"/>
      <c r="AK20" s="214">
        <f>'Labor Rates'!AC20</f>
        <v>0</v>
      </c>
      <c r="AL20" s="226">
        <f t="shared" si="22"/>
        <v>0</v>
      </c>
      <c r="AM20" s="224">
        <f>'Labor Rates'!AE20</f>
        <v>0</v>
      </c>
      <c r="AN20" s="226">
        <f t="shared" si="23"/>
        <v>0</v>
      </c>
      <c r="AO20" s="224">
        <f>'Labor Rates'!AF20</f>
        <v>0</v>
      </c>
      <c r="AP20" s="229">
        <f t="shared" si="24"/>
        <v>0</v>
      </c>
      <c r="AQ20" s="300">
        <f t="shared" si="3"/>
        <v>0</v>
      </c>
      <c r="AR20" s="231"/>
      <c r="AS20" s="214">
        <f>'Labor Rates'!AI20</f>
        <v>0</v>
      </c>
      <c r="AT20" s="226">
        <f t="shared" si="25"/>
        <v>0</v>
      </c>
      <c r="AU20" s="224">
        <f>'Labor Rates'!AK20</f>
        <v>0</v>
      </c>
      <c r="AV20" s="226">
        <f t="shared" si="26"/>
        <v>0</v>
      </c>
      <c r="AW20" s="224">
        <f>'Labor Rates'!AL20</f>
        <v>0</v>
      </c>
      <c r="AX20" s="229">
        <f t="shared" si="27"/>
        <v>0</v>
      </c>
      <c r="AY20" s="300">
        <f t="shared" si="4"/>
        <v>0</v>
      </c>
      <c r="AZ20" s="316">
        <f t="shared" si="5"/>
        <v>0</v>
      </c>
      <c r="BA20" s="315">
        <f t="shared" si="6"/>
        <v>0</v>
      </c>
      <c r="BB20" s="308">
        <f t="shared" si="7"/>
        <v>0</v>
      </c>
    </row>
    <row r="21" spans="1:54" x14ac:dyDescent="0.25">
      <c r="A21" s="11"/>
      <c r="B21" s="387" t="str">
        <f>IF(ISBLANK('Labor Rates'!C21),"",'Labor Rates'!C21)</f>
        <v/>
      </c>
      <c r="C21" s="388" t="str">
        <f>IF(ISBLANK('Labor Rates'!D21),"",'Labor Rates'!D21)</f>
        <v/>
      </c>
      <c r="D21" s="285"/>
      <c r="E21" s="226">
        <f>'Labor Rates'!E21</f>
        <v>0</v>
      </c>
      <c r="F21" s="226">
        <f t="shared" si="8"/>
        <v>0</v>
      </c>
      <c r="G21" s="224">
        <f>'Labor Rates'!G21</f>
        <v>0</v>
      </c>
      <c r="H21" s="226">
        <f t="shared" si="9"/>
        <v>0</v>
      </c>
      <c r="I21" s="224">
        <f>'Labor Rates'!H21</f>
        <v>0</v>
      </c>
      <c r="J21" s="229">
        <f t="shared" si="10"/>
        <v>0</v>
      </c>
      <c r="K21" s="300">
        <f t="shared" si="11"/>
        <v>0</v>
      </c>
      <c r="L21" s="266"/>
      <c r="M21" s="214">
        <f>'Labor Rates'!K21</f>
        <v>0</v>
      </c>
      <c r="N21" s="226">
        <f t="shared" si="12"/>
        <v>0</v>
      </c>
      <c r="O21" s="224">
        <f>'Labor Rates'!M21</f>
        <v>0</v>
      </c>
      <c r="P21" s="226">
        <f t="shared" si="13"/>
        <v>0</v>
      </c>
      <c r="Q21" s="224">
        <f>'Labor Rates'!N21</f>
        <v>0</v>
      </c>
      <c r="R21" s="229">
        <f t="shared" si="14"/>
        <v>0</v>
      </c>
      <c r="S21" s="300">
        <f t="shared" si="15"/>
        <v>0</v>
      </c>
      <c r="T21" s="266"/>
      <c r="U21" s="214">
        <f>'Labor Rates'!Q21</f>
        <v>0</v>
      </c>
      <c r="V21" s="226">
        <f t="shared" si="16"/>
        <v>0</v>
      </c>
      <c r="W21" s="224">
        <f>'Labor Rates'!S21</f>
        <v>0</v>
      </c>
      <c r="X21" s="226">
        <f t="shared" si="17"/>
        <v>0</v>
      </c>
      <c r="Y21" s="224">
        <f>'Labor Rates'!T21</f>
        <v>0</v>
      </c>
      <c r="Z21" s="229">
        <f t="shared" si="18"/>
        <v>0</v>
      </c>
      <c r="AA21" s="300">
        <f t="shared" si="1"/>
        <v>0</v>
      </c>
      <c r="AB21" s="266"/>
      <c r="AC21" s="214">
        <f>'Labor Rates'!W21</f>
        <v>0</v>
      </c>
      <c r="AD21" s="226">
        <f t="shared" si="19"/>
        <v>0</v>
      </c>
      <c r="AE21" s="224">
        <f>'Labor Rates'!Y21</f>
        <v>0</v>
      </c>
      <c r="AF21" s="226">
        <f t="shared" si="20"/>
        <v>0</v>
      </c>
      <c r="AG21" s="224">
        <f>'Labor Rates'!Z21</f>
        <v>0</v>
      </c>
      <c r="AH21" s="229">
        <f t="shared" si="21"/>
        <v>0</v>
      </c>
      <c r="AI21" s="300">
        <f t="shared" si="2"/>
        <v>0</v>
      </c>
      <c r="AJ21" s="266"/>
      <c r="AK21" s="214">
        <f>'Labor Rates'!AC21</f>
        <v>0</v>
      </c>
      <c r="AL21" s="226">
        <f t="shared" si="22"/>
        <v>0</v>
      </c>
      <c r="AM21" s="224">
        <f>'Labor Rates'!AE21</f>
        <v>0</v>
      </c>
      <c r="AN21" s="226">
        <f t="shared" si="23"/>
        <v>0</v>
      </c>
      <c r="AO21" s="224">
        <f>'Labor Rates'!AF21</f>
        <v>0</v>
      </c>
      <c r="AP21" s="229">
        <f t="shared" si="24"/>
        <v>0</v>
      </c>
      <c r="AQ21" s="300">
        <f t="shared" si="3"/>
        <v>0</v>
      </c>
      <c r="AR21" s="231"/>
      <c r="AS21" s="214">
        <f>'Labor Rates'!AI21</f>
        <v>0</v>
      </c>
      <c r="AT21" s="226">
        <f t="shared" si="25"/>
        <v>0</v>
      </c>
      <c r="AU21" s="224">
        <f>'Labor Rates'!AK21</f>
        <v>0</v>
      </c>
      <c r="AV21" s="226">
        <f t="shared" si="26"/>
        <v>0</v>
      </c>
      <c r="AW21" s="224">
        <f>'Labor Rates'!AL21</f>
        <v>0</v>
      </c>
      <c r="AX21" s="229">
        <f t="shared" si="27"/>
        <v>0</v>
      </c>
      <c r="AY21" s="300">
        <f t="shared" si="4"/>
        <v>0</v>
      </c>
      <c r="AZ21" s="316">
        <f t="shared" si="5"/>
        <v>0</v>
      </c>
      <c r="BA21" s="315">
        <f t="shared" si="6"/>
        <v>0</v>
      </c>
      <c r="BB21" s="308">
        <f t="shared" si="7"/>
        <v>0</v>
      </c>
    </row>
    <row r="22" spans="1:54" x14ac:dyDescent="0.25">
      <c r="A22" s="11"/>
      <c r="B22" s="387" t="str">
        <f>IF(ISBLANK('Labor Rates'!C22),"",'Labor Rates'!C22)</f>
        <v/>
      </c>
      <c r="C22" s="388" t="str">
        <f>IF(ISBLANK('Labor Rates'!D22),"",'Labor Rates'!D22)</f>
        <v/>
      </c>
      <c r="D22" s="285"/>
      <c r="E22" s="226">
        <f>'Labor Rates'!E22</f>
        <v>0</v>
      </c>
      <c r="F22" s="226">
        <f t="shared" si="8"/>
        <v>0</v>
      </c>
      <c r="G22" s="224">
        <f>'Labor Rates'!G22</f>
        <v>0</v>
      </c>
      <c r="H22" s="226">
        <f t="shared" si="9"/>
        <v>0</v>
      </c>
      <c r="I22" s="224">
        <f>'Labor Rates'!H22</f>
        <v>0</v>
      </c>
      <c r="J22" s="229">
        <f t="shared" si="10"/>
        <v>0</v>
      </c>
      <c r="K22" s="300">
        <f t="shared" si="11"/>
        <v>0</v>
      </c>
      <c r="L22" s="266"/>
      <c r="M22" s="214">
        <f>'Labor Rates'!K22</f>
        <v>0</v>
      </c>
      <c r="N22" s="226">
        <f t="shared" si="12"/>
        <v>0</v>
      </c>
      <c r="O22" s="224">
        <f>'Labor Rates'!M22</f>
        <v>0</v>
      </c>
      <c r="P22" s="226">
        <f t="shared" si="13"/>
        <v>0</v>
      </c>
      <c r="Q22" s="224">
        <f>'Labor Rates'!N22</f>
        <v>0</v>
      </c>
      <c r="R22" s="229">
        <f t="shared" si="14"/>
        <v>0</v>
      </c>
      <c r="S22" s="300">
        <f t="shared" si="15"/>
        <v>0</v>
      </c>
      <c r="T22" s="266"/>
      <c r="U22" s="214">
        <f>'Labor Rates'!Q22</f>
        <v>0</v>
      </c>
      <c r="V22" s="226">
        <f t="shared" si="16"/>
        <v>0</v>
      </c>
      <c r="W22" s="224">
        <f>'Labor Rates'!S22</f>
        <v>0</v>
      </c>
      <c r="X22" s="226">
        <f t="shared" si="17"/>
        <v>0</v>
      </c>
      <c r="Y22" s="224">
        <f>'Labor Rates'!T22</f>
        <v>0</v>
      </c>
      <c r="Z22" s="229">
        <f t="shared" si="18"/>
        <v>0</v>
      </c>
      <c r="AA22" s="300">
        <f t="shared" si="1"/>
        <v>0</v>
      </c>
      <c r="AB22" s="266"/>
      <c r="AC22" s="214">
        <f>'Labor Rates'!W22</f>
        <v>0</v>
      </c>
      <c r="AD22" s="226">
        <f t="shared" si="19"/>
        <v>0</v>
      </c>
      <c r="AE22" s="224">
        <f>'Labor Rates'!Y22</f>
        <v>0</v>
      </c>
      <c r="AF22" s="226">
        <f t="shared" si="20"/>
        <v>0</v>
      </c>
      <c r="AG22" s="224">
        <f>'Labor Rates'!Z22</f>
        <v>0</v>
      </c>
      <c r="AH22" s="229">
        <f t="shared" si="21"/>
        <v>0</v>
      </c>
      <c r="AI22" s="300">
        <f t="shared" si="2"/>
        <v>0</v>
      </c>
      <c r="AJ22" s="266"/>
      <c r="AK22" s="214">
        <f>'Labor Rates'!AC22</f>
        <v>0</v>
      </c>
      <c r="AL22" s="226">
        <f t="shared" si="22"/>
        <v>0</v>
      </c>
      <c r="AM22" s="224">
        <f>'Labor Rates'!AE22</f>
        <v>0</v>
      </c>
      <c r="AN22" s="226">
        <f t="shared" si="23"/>
        <v>0</v>
      </c>
      <c r="AO22" s="224">
        <f>'Labor Rates'!AF22</f>
        <v>0</v>
      </c>
      <c r="AP22" s="229">
        <f t="shared" si="24"/>
        <v>0</v>
      </c>
      <c r="AQ22" s="300">
        <f t="shared" si="3"/>
        <v>0</v>
      </c>
      <c r="AR22" s="231"/>
      <c r="AS22" s="214">
        <f>'Labor Rates'!AI22</f>
        <v>0</v>
      </c>
      <c r="AT22" s="226">
        <f t="shared" si="25"/>
        <v>0</v>
      </c>
      <c r="AU22" s="224">
        <f>'Labor Rates'!AK22</f>
        <v>0</v>
      </c>
      <c r="AV22" s="226">
        <f t="shared" si="26"/>
        <v>0</v>
      </c>
      <c r="AW22" s="224">
        <f>'Labor Rates'!AL22</f>
        <v>0</v>
      </c>
      <c r="AX22" s="229">
        <f t="shared" si="27"/>
        <v>0</v>
      </c>
      <c r="AY22" s="300">
        <f t="shared" si="4"/>
        <v>0</v>
      </c>
      <c r="AZ22" s="316">
        <f t="shared" si="5"/>
        <v>0</v>
      </c>
      <c r="BA22" s="315">
        <f t="shared" si="6"/>
        <v>0</v>
      </c>
      <c r="BB22" s="308">
        <f t="shared" si="7"/>
        <v>0</v>
      </c>
    </row>
    <row r="23" spans="1:54" x14ac:dyDescent="0.25">
      <c r="A23" s="11"/>
      <c r="B23" s="387" t="str">
        <f>IF(ISBLANK('Labor Rates'!C23),"",'Labor Rates'!C23)</f>
        <v/>
      </c>
      <c r="C23" s="388" t="str">
        <f>IF(ISBLANK('Labor Rates'!D23),"",'Labor Rates'!D23)</f>
        <v/>
      </c>
      <c r="D23" s="285"/>
      <c r="E23" s="226">
        <f>'Labor Rates'!E23</f>
        <v>0</v>
      </c>
      <c r="F23" s="226">
        <f t="shared" si="8"/>
        <v>0</v>
      </c>
      <c r="G23" s="224">
        <f>'Labor Rates'!G23</f>
        <v>0</v>
      </c>
      <c r="H23" s="226">
        <f t="shared" si="9"/>
        <v>0</v>
      </c>
      <c r="I23" s="224">
        <f>'Labor Rates'!H23</f>
        <v>0</v>
      </c>
      <c r="J23" s="229">
        <f t="shared" si="10"/>
        <v>0</v>
      </c>
      <c r="K23" s="300">
        <f t="shared" si="11"/>
        <v>0</v>
      </c>
      <c r="L23" s="266"/>
      <c r="M23" s="214">
        <f>'Labor Rates'!K23</f>
        <v>0</v>
      </c>
      <c r="N23" s="226">
        <f t="shared" si="12"/>
        <v>0</v>
      </c>
      <c r="O23" s="224">
        <f>'Labor Rates'!M23</f>
        <v>0</v>
      </c>
      <c r="P23" s="226">
        <f t="shared" si="13"/>
        <v>0</v>
      </c>
      <c r="Q23" s="224">
        <f>'Labor Rates'!N23</f>
        <v>0</v>
      </c>
      <c r="R23" s="229">
        <f t="shared" si="14"/>
        <v>0</v>
      </c>
      <c r="S23" s="300">
        <f t="shared" si="15"/>
        <v>0</v>
      </c>
      <c r="T23" s="266"/>
      <c r="U23" s="214">
        <f>'Labor Rates'!Q23</f>
        <v>0</v>
      </c>
      <c r="V23" s="226">
        <f t="shared" si="16"/>
        <v>0</v>
      </c>
      <c r="W23" s="224">
        <f>'Labor Rates'!S23</f>
        <v>0</v>
      </c>
      <c r="X23" s="226">
        <f t="shared" si="17"/>
        <v>0</v>
      </c>
      <c r="Y23" s="224">
        <f>'Labor Rates'!T23</f>
        <v>0</v>
      </c>
      <c r="Z23" s="229">
        <f t="shared" si="18"/>
        <v>0</v>
      </c>
      <c r="AA23" s="300">
        <f t="shared" si="1"/>
        <v>0</v>
      </c>
      <c r="AB23" s="266"/>
      <c r="AC23" s="214">
        <f>'Labor Rates'!W23</f>
        <v>0</v>
      </c>
      <c r="AD23" s="226">
        <f t="shared" si="19"/>
        <v>0</v>
      </c>
      <c r="AE23" s="224">
        <f>'Labor Rates'!Y23</f>
        <v>0</v>
      </c>
      <c r="AF23" s="226">
        <f t="shared" si="20"/>
        <v>0</v>
      </c>
      <c r="AG23" s="224">
        <f>'Labor Rates'!Z23</f>
        <v>0</v>
      </c>
      <c r="AH23" s="229">
        <f t="shared" si="21"/>
        <v>0</v>
      </c>
      <c r="AI23" s="300">
        <f t="shared" si="2"/>
        <v>0</v>
      </c>
      <c r="AJ23" s="266"/>
      <c r="AK23" s="214">
        <f>'Labor Rates'!AC23</f>
        <v>0</v>
      </c>
      <c r="AL23" s="226">
        <f t="shared" si="22"/>
        <v>0</v>
      </c>
      <c r="AM23" s="224">
        <f>'Labor Rates'!AE23</f>
        <v>0</v>
      </c>
      <c r="AN23" s="226">
        <f t="shared" si="23"/>
        <v>0</v>
      </c>
      <c r="AO23" s="224">
        <f>'Labor Rates'!AF23</f>
        <v>0</v>
      </c>
      <c r="AP23" s="229">
        <f t="shared" si="24"/>
        <v>0</v>
      </c>
      <c r="AQ23" s="300">
        <f t="shared" si="3"/>
        <v>0</v>
      </c>
      <c r="AR23" s="231"/>
      <c r="AS23" s="214">
        <f>'Labor Rates'!AI23</f>
        <v>0</v>
      </c>
      <c r="AT23" s="226">
        <f t="shared" si="25"/>
        <v>0</v>
      </c>
      <c r="AU23" s="224">
        <f>'Labor Rates'!AK23</f>
        <v>0</v>
      </c>
      <c r="AV23" s="226">
        <f t="shared" si="26"/>
        <v>0</v>
      </c>
      <c r="AW23" s="224">
        <f>'Labor Rates'!AL23</f>
        <v>0</v>
      </c>
      <c r="AX23" s="229">
        <f t="shared" si="27"/>
        <v>0</v>
      </c>
      <c r="AY23" s="300">
        <f t="shared" si="4"/>
        <v>0</v>
      </c>
      <c r="AZ23" s="316">
        <f t="shared" si="5"/>
        <v>0</v>
      </c>
      <c r="BA23" s="315">
        <f t="shared" si="6"/>
        <v>0</v>
      </c>
      <c r="BB23" s="308">
        <f t="shared" si="7"/>
        <v>0</v>
      </c>
    </row>
    <row r="24" spans="1:54" x14ac:dyDescent="0.25">
      <c r="A24" s="11"/>
      <c r="B24" s="387" t="str">
        <f>IF(ISBLANK('Labor Rates'!C24),"",'Labor Rates'!C24)</f>
        <v/>
      </c>
      <c r="C24" s="388" t="str">
        <f>IF(ISBLANK('Labor Rates'!D24),"",'Labor Rates'!D24)</f>
        <v/>
      </c>
      <c r="D24" s="285"/>
      <c r="E24" s="226">
        <f>'Labor Rates'!E24</f>
        <v>0</v>
      </c>
      <c r="F24" s="226">
        <f t="shared" si="8"/>
        <v>0</v>
      </c>
      <c r="G24" s="224">
        <f>'Labor Rates'!G24</f>
        <v>0</v>
      </c>
      <c r="H24" s="226">
        <f t="shared" si="9"/>
        <v>0</v>
      </c>
      <c r="I24" s="224">
        <f>'Labor Rates'!H24</f>
        <v>0</v>
      </c>
      <c r="J24" s="229">
        <f t="shared" si="10"/>
        <v>0</v>
      </c>
      <c r="K24" s="300">
        <f t="shared" si="11"/>
        <v>0</v>
      </c>
      <c r="L24" s="266"/>
      <c r="M24" s="214">
        <f>'Labor Rates'!K24</f>
        <v>0</v>
      </c>
      <c r="N24" s="226">
        <f t="shared" si="12"/>
        <v>0</v>
      </c>
      <c r="O24" s="224">
        <f>'Labor Rates'!M24</f>
        <v>0</v>
      </c>
      <c r="P24" s="226">
        <f t="shared" si="13"/>
        <v>0</v>
      </c>
      <c r="Q24" s="224">
        <f>'Labor Rates'!N24</f>
        <v>0</v>
      </c>
      <c r="R24" s="229">
        <f t="shared" si="14"/>
        <v>0</v>
      </c>
      <c r="S24" s="300">
        <f t="shared" si="15"/>
        <v>0</v>
      </c>
      <c r="T24" s="266"/>
      <c r="U24" s="214">
        <f>'Labor Rates'!Q24</f>
        <v>0</v>
      </c>
      <c r="V24" s="226">
        <f t="shared" si="16"/>
        <v>0</v>
      </c>
      <c r="W24" s="224">
        <f>'Labor Rates'!S24</f>
        <v>0</v>
      </c>
      <c r="X24" s="226">
        <f t="shared" si="17"/>
        <v>0</v>
      </c>
      <c r="Y24" s="224">
        <f>'Labor Rates'!T24</f>
        <v>0</v>
      </c>
      <c r="Z24" s="229">
        <f t="shared" si="18"/>
        <v>0</v>
      </c>
      <c r="AA24" s="300">
        <f t="shared" si="1"/>
        <v>0</v>
      </c>
      <c r="AB24" s="266"/>
      <c r="AC24" s="214">
        <f>'Labor Rates'!W24</f>
        <v>0</v>
      </c>
      <c r="AD24" s="226">
        <f t="shared" si="19"/>
        <v>0</v>
      </c>
      <c r="AE24" s="224">
        <f>'Labor Rates'!Y24</f>
        <v>0</v>
      </c>
      <c r="AF24" s="226">
        <f t="shared" si="20"/>
        <v>0</v>
      </c>
      <c r="AG24" s="224">
        <f>'Labor Rates'!Z24</f>
        <v>0</v>
      </c>
      <c r="AH24" s="229">
        <f t="shared" si="21"/>
        <v>0</v>
      </c>
      <c r="AI24" s="300">
        <f t="shared" si="2"/>
        <v>0</v>
      </c>
      <c r="AJ24" s="266"/>
      <c r="AK24" s="214">
        <f>'Labor Rates'!AC24</f>
        <v>0</v>
      </c>
      <c r="AL24" s="226">
        <f t="shared" si="22"/>
        <v>0</v>
      </c>
      <c r="AM24" s="224">
        <f>'Labor Rates'!AE24</f>
        <v>0</v>
      </c>
      <c r="AN24" s="226">
        <f t="shared" si="23"/>
        <v>0</v>
      </c>
      <c r="AO24" s="224">
        <f>'Labor Rates'!AF24</f>
        <v>0</v>
      </c>
      <c r="AP24" s="229">
        <f t="shared" si="24"/>
        <v>0</v>
      </c>
      <c r="AQ24" s="300">
        <f t="shared" si="3"/>
        <v>0</v>
      </c>
      <c r="AR24" s="231"/>
      <c r="AS24" s="214">
        <f>'Labor Rates'!AI24</f>
        <v>0</v>
      </c>
      <c r="AT24" s="226">
        <f t="shared" si="25"/>
        <v>0</v>
      </c>
      <c r="AU24" s="224">
        <f>'Labor Rates'!AK24</f>
        <v>0</v>
      </c>
      <c r="AV24" s="226">
        <f t="shared" si="26"/>
        <v>0</v>
      </c>
      <c r="AW24" s="224">
        <f>'Labor Rates'!AL24</f>
        <v>0</v>
      </c>
      <c r="AX24" s="229">
        <f t="shared" si="27"/>
        <v>0</v>
      </c>
      <c r="AY24" s="300">
        <f t="shared" si="4"/>
        <v>0</v>
      </c>
      <c r="AZ24" s="316">
        <f t="shared" si="5"/>
        <v>0</v>
      </c>
      <c r="BA24" s="315">
        <f t="shared" si="6"/>
        <v>0</v>
      </c>
      <c r="BB24" s="308">
        <f t="shared" si="7"/>
        <v>0</v>
      </c>
    </row>
    <row r="25" spans="1:54" x14ac:dyDescent="0.25">
      <c r="A25" s="11"/>
      <c r="B25" s="387" t="str">
        <f>IF(ISBLANK('Labor Rates'!C25),"",'Labor Rates'!C25)</f>
        <v/>
      </c>
      <c r="C25" s="388" t="str">
        <f>IF(ISBLANK('Labor Rates'!D25),"",'Labor Rates'!D25)</f>
        <v/>
      </c>
      <c r="D25" s="285"/>
      <c r="E25" s="226">
        <f>'Labor Rates'!E25</f>
        <v>0</v>
      </c>
      <c r="F25" s="226">
        <f t="shared" si="8"/>
        <v>0</v>
      </c>
      <c r="G25" s="224">
        <f>'Labor Rates'!G25</f>
        <v>0</v>
      </c>
      <c r="H25" s="226">
        <f t="shared" si="9"/>
        <v>0</v>
      </c>
      <c r="I25" s="224">
        <f>'Labor Rates'!H25</f>
        <v>0</v>
      </c>
      <c r="J25" s="229">
        <f t="shared" si="10"/>
        <v>0</v>
      </c>
      <c r="K25" s="300">
        <f t="shared" si="11"/>
        <v>0</v>
      </c>
      <c r="L25" s="266"/>
      <c r="M25" s="214">
        <f>'Labor Rates'!K25</f>
        <v>0</v>
      </c>
      <c r="N25" s="226">
        <f t="shared" si="12"/>
        <v>0</v>
      </c>
      <c r="O25" s="224">
        <f>'Labor Rates'!M25</f>
        <v>0</v>
      </c>
      <c r="P25" s="226">
        <f t="shared" si="13"/>
        <v>0</v>
      </c>
      <c r="Q25" s="224">
        <f>'Labor Rates'!N25</f>
        <v>0</v>
      </c>
      <c r="R25" s="229">
        <f t="shared" si="14"/>
        <v>0</v>
      </c>
      <c r="S25" s="300">
        <f t="shared" si="15"/>
        <v>0</v>
      </c>
      <c r="T25" s="266"/>
      <c r="U25" s="214">
        <f>'Labor Rates'!Q25</f>
        <v>0</v>
      </c>
      <c r="V25" s="226">
        <f t="shared" si="16"/>
        <v>0</v>
      </c>
      <c r="W25" s="224">
        <f>'Labor Rates'!S25</f>
        <v>0</v>
      </c>
      <c r="X25" s="226">
        <f t="shared" si="17"/>
        <v>0</v>
      </c>
      <c r="Y25" s="224">
        <f>'Labor Rates'!T25</f>
        <v>0</v>
      </c>
      <c r="Z25" s="229">
        <f t="shared" si="18"/>
        <v>0</v>
      </c>
      <c r="AA25" s="300">
        <f t="shared" si="1"/>
        <v>0</v>
      </c>
      <c r="AB25" s="266"/>
      <c r="AC25" s="214">
        <f>'Labor Rates'!W25</f>
        <v>0</v>
      </c>
      <c r="AD25" s="226">
        <f t="shared" si="19"/>
        <v>0</v>
      </c>
      <c r="AE25" s="224">
        <f>'Labor Rates'!Y25</f>
        <v>0</v>
      </c>
      <c r="AF25" s="226">
        <f t="shared" si="20"/>
        <v>0</v>
      </c>
      <c r="AG25" s="224">
        <f>'Labor Rates'!Z25</f>
        <v>0</v>
      </c>
      <c r="AH25" s="229">
        <f t="shared" si="21"/>
        <v>0</v>
      </c>
      <c r="AI25" s="300">
        <f t="shared" si="2"/>
        <v>0</v>
      </c>
      <c r="AJ25" s="266"/>
      <c r="AK25" s="214">
        <f>'Labor Rates'!AC25</f>
        <v>0</v>
      </c>
      <c r="AL25" s="226">
        <f t="shared" si="22"/>
        <v>0</v>
      </c>
      <c r="AM25" s="224">
        <f>'Labor Rates'!AE25</f>
        <v>0</v>
      </c>
      <c r="AN25" s="226">
        <f t="shared" si="23"/>
        <v>0</v>
      </c>
      <c r="AO25" s="224">
        <f>'Labor Rates'!AF25</f>
        <v>0</v>
      </c>
      <c r="AP25" s="229">
        <f t="shared" si="24"/>
        <v>0</v>
      </c>
      <c r="AQ25" s="300">
        <f t="shared" si="3"/>
        <v>0</v>
      </c>
      <c r="AR25" s="231"/>
      <c r="AS25" s="214">
        <f>'Labor Rates'!AI25</f>
        <v>0</v>
      </c>
      <c r="AT25" s="226">
        <f t="shared" si="25"/>
        <v>0</v>
      </c>
      <c r="AU25" s="224">
        <f>'Labor Rates'!AK25</f>
        <v>0</v>
      </c>
      <c r="AV25" s="226">
        <f t="shared" si="26"/>
        <v>0</v>
      </c>
      <c r="AW25" s="224">
        <f>'Labor Rates'!AL25</f>
        <v>0</v>
      </c>
      <c r="AX25" s="229">
        <f t="shared" si="27"/>
        <v>0</v>
      </c>
      <c r="AY25" s="300">
        <f t="shared" si="4"/>
        <v>0</v>
      </c>
      <c r="AZ25" s="316">
        <f t="shared" si="5"/>
        <v>0</v>
      </c>
      <c r="BA25" s="315">
        <f t="shared" si="6"/>
        <v>0</v>
      </c>
      <c r="BB25" s="308">
        <f t="shared" si="7"/>
        <v>0</v>
      </c>
    </row>
    <row r="26" spans="1:54" x14ac:dyDescent="0.25">
      <c r="A26" s="11"/>
      <c r="B26" s="387" t="str">
        <f>IF(ISBLANK('Labor Rates'!C26),"",'Labor Rates'!C26)</f>
        <v/>
      </c>
      <c r="C26" s="388" t="str">
        <f>IF(ISBLANK('Labor Rates'!D26),"",'Labor Rates'!D26)</f>
        <v/>
      </c>
      <c r="D26" s="285"/>
      <c r="E26" s="226">
        <f>'Labor Rates'!E26</f>
        <v>0</v>
      </c>
      <c r="F26" s="226">
        <f t="shared" si="8"/>
        <v>0</v>
      </c>
      <c r="G26" s="224">
        <f>'Labor Rates'!G26</f>
        <v>0</v>
      </c>
      <c r="H26" s="226">
        <f t="shared" si="9"/>
        <v>0</v>
      </c>
      <c r="I26" s="224">
        <f>'Labor Rates'!H26</f>
        <v>0</v>
      </c>
      <c r="J26" s="229">
        <f t="shared" si="10"/>
        <v>0</v>
      </c>
      <c r="K26" s="300">
        <f t="shared" si="11"/>
        <v>0</v>
      </c>
      <c r="L26" s="266"/>
      <c r="M26" s="214">
        <f>'Labor Rates'!K26</f>
        <v>0</v>
      </c>
      <c r="N26" s="226">
        <f t="shared" si="12"/>
        <v>0</v>
      </c>
      <c r="O26" s="224">
        <f>'Labor Rates'!M26</f>
        <v>0</v>
      </c>
      <c r="P26" s="226">
        <f t="shared" si="13"/>
        <v>0</v>
      </c>
      <c r="Q26" s="224">
        <f>'Labor Rates'!N26</f>
        <v>0</v>
      </c>
      <c r="R26" s="229">
        <f t="shared" si="14"/>
        <v>0</v>
      </c>
      <c r="S26" s="300">
        <f t="shared" si="15"/>
        <v>0</v>
      </c>
      <c r="T26" s="266"/>
      <c r="U26" s="214">
        <f>'Labor Rates'!Q26</f>
        <v>0</v>
      </c>
      <c r="V26" s="226">
        <f t="shared" si="16"/>
        <v>0</v>
      </c>
      <c r="W26" s="224">
        <f>'Labor Rates'!S26</f>
        <v>0</v>
      </c>
      <c r="X26" s="226">
        <f t="shared" si="17"/>
        <v>0</v>
      </c>
      <c r="Y26" s="224">
        <f>'Labor Rates'!T26</f>
        <v>0</v>
      </c>
      <c r="Z26" s="229">
        <f t="shared" si="18"/>
        <v>0</v>
      </c>
      <c r="AA26" s="300">
        <f t="shared" si="1"/>
        <v>0</v>
      </c>
      <c r="AB26" s="266"/>
      <c r="AC26" s="214">
        <f>'Labor Rates'!W26</f>
        <v>0</v>
      </c>
      <c r="AD26" s="226">
        <f t="shared" si="19"/>
        <v>0</v>
      </c>
      <c r="AE26" s="224">
        <f>'Labor Rates'!Y26</f>
        <v>0</v>
      </c>
      <c r="AF26" s="226">
        <f t="shared" si="20"/>
        <v>0</v>
      </c>
      <c r="AG26" s="224">
        <f>'Labor Rates'!Z26</f>
        <v>0</v>
      </c>
      <c r="AH26" s="229">
        <f t="shared" si="21"/>
        <v>0</v>
      </c>
      <c r="AI26" s="300">
        <f t="shared" si="2"/>
        <v>0</v>
      </c>
      <c r="AJ26" s="266"/>
      <c r="AK26" s="214">
        <f>'Labor Rates'!AC26</f>
        <v>0</v>
      </c>
      <c r="AL26" s="226">
        <f t="shared" si="22"/>
        <v>0</v>
      </c>
      <c r="AM26" s="224">
        <f>'Labor Rates'!AE26</f>
        <v>0</v>
      </c>
      <c r="AN26" s="226">
        <f t="shared" si="23"/>
        <v>0</v>
      </c>
      <c r="AO26" s="224">
        <f>'Labor Rates'!AF26</f>
        <v>0</v>
      </c>
      <c r="AP26" s="229">
        <f t="shared" si="24"/>
        <v>0</v>
      </c>
      <c r="AQ26" s="300">
        <f t="shared" si="3"/>
        <v>0</v>
      </c>
      <c r="AR26" s="231"/>
      <c r="AS26" s="214">
        <f>'Labor Rates'!AI26</f>
        <v>0</v>
      </c>
      <c r="AT26" s="226">
        <f t="shared" si="25"/>
        <v>0</v>
      </c>
      <c r="AU26" s="224">
        <f>'Labor Rates'!AK26</f>
        <v>0</v>
      </c>
      <c r="AV26" s="226">
        <f t="shared" si="26"/>
        <v>0</v>
      </c>
      <c r="AW26" s="224">
        <f>'Labor Rates'!AL26</f>
        <v>0</v>
      </c>
      <c r="AX26" s="229">
        <f t="shared" si="27"/>
        <v>0</v>
      </c>
      <c r="AY26" s="300">
        <f t="shared" si="4"/>
        <v>0</v>
      </c>
      <c r="AZ26" s="316">
        <f t="shared" si="5"/>
        <v>0</v>
      </c>
      <c r="BA26" s="315">
        <f t="shared" si="6"/>
        <v>0</v>
      </c>
      <c r="BB26" s="308">
        <f t="shared" si="7"/>
        <v>0</v>
      </c>
    </row>
    <row r="27" spans="1:54" x14ac:dyDescent="0.25">
      <c r="A27" s="11"/>
      <c r="B27" s="387" t="str">
        <f>IF(ISBLANK('Labor Rates'!C27),"",'Labor Rates'!C27)</f>
        <v/>
      </c>
      <c r="C27" s="388" t="str">
        <f>IF(ISBLANK('Labor Rates'!D27),"",'Labor Rates'!D27)</f>
        <v/>
      </c>
      <c r="D27" s="285"/>
      <c r="E27" s="226">
        <f>'Labor Rates'!E27</f>
        <v>0</v>
      </c>
      <c r="F27" s="226">
        <f t="shared" si="8"/>
        <v>0</v>
      </c>
      <c r="G27" s="224">
        <f>'Labor Rates'!G27</f>
        <v>0</v>
      </c>
      <c r="H27" s="226">
        <f t="shared" si="9"/>
        <v>0</v>
      </c>
      <c r="I27" s="224">
        <f>'Labor Rates'!H27</f>
        <v>0</v>
      </c>
      <c r="J27" s="229">
        <f t="shared" si="10"/>
        <v>0</v>
      </c>
      <c r="K27" s="300">
        <f t="shared" si="11"/>
        <v>0</v>
      </c>
      <c r="L27" s="266"/>
      <c r="M27" s="214">
        <f>'Labor Rates'!K27</f>
        <v>0</v>
      </c>
      <c r="N27" s="226">
        <f t="shared" si="12"/>
        <v>0</v>
      </c>
      <c r="O27" s="224">
        <f>'Labor Rates'!M27</f>
        <v>0</v>
      </c>
      <c r="P27" s="226">
        <f t="shared" si="13"/>
        <v>0</v>
      </c>
      <c r="Q27" s="224">
        <f>'Labor Rates'!N27</f>
        <v>0</v>
      </c>
      <c r="R27" s="229">
        <f t="shared" si="14"/>
        <v>0</v>
      </c>
      <c r="S27" s="300">
        <f t="shared" si="15"/>
        <v>0</v>
      </c>
      <c r="T27" s="266"/>
      <c r="U27" s="214">
        <f>'Labor Rates'!Q27</f>
        <v>0</v>
      </c>
      <c r="V27" s="226">
        <f t="shared" si="16"/>
        <v>0</v>
      </c>
      <c r="W27" s="224">
        <f>'Labor Rates'!S27</f>
        <v>0</v>
      </c>
      <c r="X27" s="226">
        <f t="shared" si="17"/>
        <v>0</v>
      </c>
      <c r="Y27" s="224">
        <f>'Labor Rates'!T27</f>
        <v>0</v>
      </c>
      <c r="Z27" s="229">
        <f t="shared" si="18"/>
        <v>0</v>
      </c>
      <c r="AA27" s="300">
        <f t="shared" si="1"/>
        <v>0</v>
      </c>
      <c r="AB27" s="266"/>
      <c r="AC27" s="214">
        <f>'Labor Rates'!W27</f>
        <v>0</v>
      </c>
      <c r="AD27" s="226">
        <f t="shared" si="19"/>
        <v>0</v>
      </c>
      <c r="AE27" s="224">
        <f>'Labor Rates'!Y27</f>
        <v>0</v>
      </c>
      <c r="AF27" s="226">
        <f t="shared" si="20"/>
        <v>0</v>
      </c>
      <c r="AG27" s="224">
        <f>'Labor Rates'!Z27</f>
        <v>0</v>
      </c>
      <c r="AH27" s="229">
        <f t="shared" si="21"/>
        <v>0</v>
      </c>
      <c r="AI27" s="300">
        <f t="shared" si="2"/>
        <v>0</v>
      </c>
      <c r="AJ27" s="266"/>
      <c r="AK27" s="214">
        <f>'Labor Rates'!AC27</f>
        <v>0</v>
      </c>
      <c r="AL27" s="226">
        <f t="shared" si="22"/>
        <v>0</v>
      </c>
      <c r="AM27" s="224">
        <f>'Labor Rates'!AE27</f>
        <v>0</v>
      </c>
      <c r="AN27" s="226">
        <f t="shared" si="23"/>
        <v>0</v>
      </c>
      <c r="AO27" s="224">
        <f>'Labor Rates'!AF27</f>
        <v>0</v>
      </c>
      <c r="AP27" s="229">
        <f t="shared" si="24"/>
        <v>0</v>
      </c>
      <c r="AQ27" s="300">
        <f t="shared" si="3"/>
        <v>0</v>
      </c>
      <c r="AR27" s="231"/>
      <c r="AS27" s="214">
        <f>'Labor Rates'!AI27</f>
        <v>0</v>
      </c>
      <c r="AT27" s="226">
        <f t="shared" si="25"/>
        <v>0</v>
      </c>
      <c r="AU27" s="224">
        <f>'Labor Rates'!AK27</f>
        <v>0</v>
      </c>
      <c r="AV27" s="226">
        <f t="shared" si="26"/>
        <v>0</v>
      </c>
      <c r="AW27" s="224">
        <f>'Labor Rates'!AL27</f>
        <v>0</v>
      </c>
      <c r="AX27" s="229">
        <f t="shared" si="27"/>
        <v>0</v>
      </c>
      <c r="AY27" s="300">
        <f t="shared" si="4"/>
        <v>0</v>
      </c>
      <c r="AZ27" s="316">
        <f t="shared" si="5"/>
        <v>0</v>
      </c>
      <c r="BA27" s="315">
        <f t="shared" si="6"/>
        <v>0</v>
      </c>
      <c r="BB27" s="308">
        <f t="shared" si="7"/>
        <v>0</v>
      </c>
    </row>
    <row r="28" spans="1:54" x14ac:dyDescent="0.25">
      <c r="A28" s="11"/>
      <c r="B28" s="387" t="str">
        <f>IF(ISBLANK('Labor Rates'!C28),"",'Labor Rates'!C28)</f>
        <v/>
      </c>
      <c r="C28" s="388" t="str">
        <f>IF(ISBLANK('Labor Rates'!D28),"",'Labor Rates'!D28)</f>
        <v/>
      </c>
      <c r="D28" s="285"/>
      <c r="E28" s="226">
        <f>'Labor Rates'!E28</f>
        <v>0</v>
      </c>
      <c r="F28" s="226">
        <f t="shared" si="8"/>
        <v>0</v>
      </c>
      <c r="G28" s="224">
        <f>'Labor Rates'!G28</f>
        <v>0</v>
      </c>
      <c r="H28" s="226">
        <f t="shared" si="9"/>
        <v>0</v>
      </c>
      <c r="I28" s="224">
        <f>'Labor Rates'!H28</f>
        <v>0</v>
      </c>
      <c r="J28" s="229">
        <f t="shared" si="10"/>
        <v>0</v>
      </c>
      <c r="K28" s="300">
        <f t="shared" si="11"/>
        <v>0</v>
      </c>
      <c r="L28" s="266"/>
      <c r="M28" s="214">
        <f>'Labor Rates'!K28</f>
        <v>0</v>
      </c>
      <c r="N28" s="226">
        <f t="shared" si="12"/>
        <v>0</v>
      </c>
      <c r="O28" s="224">
        <f>'Labor Rates'!M28</f>
        <v>0</v>
      </c>
      <c r="P28" s="226">
        <f t="shared" si="13"/>
        <v>0</v>
      </c>
      <c r="Q28" s="224">
        <f>'Labor Rates'!N28</f>
        <v>0</v>
      </c>
      <c r="R28" s="229">
        <f t="shared" si="14"/>
        <v>0</v>
      </c>
      <c r="S28" s="300">
        <f t="shared" si="15"/>
        <v>0</v>
      </c>
      <c r="T28" s="266"/>
      <c r="U28" s="214">
        <f>'Labor Rates'!Q28</f>
        <v>0</v>
      </c>
      <c r="V28" s="226">
        <f t="shared" si="16"/>
        <v>0</v>
      </c>
      <c r="W28" s="224">
        <f>'Labor Rates'!S28</f>
        <v>0</v>
      </c>
      <c r="X28" s="226">
        <f t="shared" si="17"/>
        <v>0</v>
      </c>
      <c r="Y28" s="224">
        <f>'Labor Rates'!T28</f>
        <v>0</v>
      </c>
      <c r="Z28" s="229">
        <f t="shared" si="18"/>
        <v>0</v>
      </c>
      <c r="AA28" s="300">
        <f t="shared" si="1"/>
        <v>0</v>
      </c>
      <c r="AB28" s="266"/>
      <c r="AC28" s="214">
        <f>'Labor Rates'!W28</f>
        <v>0</v>
      </c>
      <c r="AD28" s="226">
        <f t="shared" si="19"/>
        <v>0</v>
      </c>
      <c r="AE28" s="224">
        <f>'Labor Rates'!Y28</f>
        <v>0</v>
      </c>
      <c r="AF28" s="226">
        <f t="shared" si="20"/>
        <v>0</v>
      </c>
      <c r="AG28" s="224">
        <f>'Labor Rates'!Z28</f>
        <v>0</v>
      </c>
      <c r="AH28" s="229">
        <f t="shared" si="21"/>
        <v>0</v>
      </c>
      <c r="AI28" s="300">
        <f t="shared" si="2"/>
        <v>0</v>
      </c>
      <c r="AJ28" s="266"/>
      <c r="AK28" s="214">
        <f>'Labor Rates'!AC28</f>
        <v>0</v>
      </c>
      <c r="AL28" s="226">
        <f t="shared" si="22"/>
        <v>0</v>
      </c>
      <c r="AM28" s="224">
        <f>'Labor Rates'!AE28</f>
        <v>0</v>
      </c>
      <c r="AN28" s="226">
        <f t="shared" si="23"/>
        <v>0</v>
      </c>
      <c r="AO28" s="224">
        <f>'Labor Rates'!AF28</f>
        <v>0</v>
      </c>
      <c r="AP28" s="229">
        <f t="shared" si="24"/>
        <v>0</v>
      </c>
      <c r="AQ28" s="300">
        <f t="shared" si="3"/>
        <v>0</v>
      </c>
      <c r="AR28" s="231"/>
      <c r="AS28" s="214">
        <f>'Labor Rates'!AI28</f>
        <v>0</v>
      </c>
      <c r="AT28" s="226">
        <f t="shared" si="25"/>
        <v>0</v>
      </c>
      <c r="AU28" s="224">
        <f>'Labor Rates'!AK28</f>
        <v>0</v>
      </c>
      <c r="AV28" s="226">
        <f t="shared" si="26"/>
        <v>0</v>
      </c>
      <c r="AW28" s="224">
        <f>'Labor Rates'!AL28</f>
        <v>0</v>
      </c>
      <c r="AX28" s="229">
        <f t="shared" si="27"/>
        <v>0</v>
      </c>
      <c r="AY28" s="300">
        <f t="shared" si="4"/>
        <v>0</v>
      </c>
      <c r="AZ28" s="316">
        <f t="shared" si="5"/>
        <v>0</v>
      </c>
      <c r="BA28" s="315">
        <f t="shared" si="6"/>
        <v>0</v>
      </c>
      <c r="BB28" s="308">
        <f t="shared" si="7"/>
        <v>0</v>
      </c>
    </row>
    <row r="29" spans="1:54" x14ac:dyDescent="0.25">
      <c r="A29" s="11"/>
      <c r="B29" s="387" t="str">
        <f>IF(ISBLANK('Labor Rates'!C29),"",'Labor Rates'!C29)</f>
        <v/>
      </c>
      <c r="C29" s="388" t="str">
        <f>IF(ISBLANK('Labor Rates'!D29),"",'Labor Rates'!D29)</f>
        <v/>
      </c>
      <c r="D29" s="285"/>
      <c r="E29" s="226">
        <f>'Labor Rates'!E29</f>
        <v>0</v>
      </c>
      <c r="F29" s="226">
        <f t="shared" si="8"/>
        <v>0</v>
      </c>
      <c r="G29" s="224">
        <f>'Labor Rates'!G29</f>
        <v>0</v>
      </c>
      <c r="H29" s="226">
        <f t="shared" si="9"/>
        <v>0</v>
      </c>
      <c r="I29" s="224">
        <f>'Labor Rates'!H29</f>
        <v>0</v>
      </c>
      <c r="J29" s="229">
        <f t="shared" si="10"/>
        <v>0</v>
      </c>
      <c r="K29" s="300">
        <f t="shared" si="11"/>
        <v>0</v>
      </c>
      <c r="L29" s="266"/>
      <c r="M29" s="214">
        <f>'Labor Rates'!K29</f>
        <v>0</v>
      </c>
      <c r="N29" s="226">
        <f t="shared" si="12"/>
        <v>0</v>
      </c>
      <c r="O29" s="224">
        <f>'Labor Rates'!M29</f>
        <v>0</v>
      </c>
      <c r="P29" s="226">
        <f t="shared" si="13"/>
        <v>0</v>
      </c>
      <c r="Q29" s="224">
        <f>'Labor Rates'!N29</f>
        <v>0</v>
      </c>
      <c r="R29" s="229">
        <f t="shared" si="14"/>
        <v>0</v>
      </c>
      <c r="S29" s="300">
        <f t="shared" si="15"/>
        <v>0</v>
      </c>
      <c r="T29" s="266"/>
      <c r="U29" s="214">
        <f>'Labor Rates'!Q29</f>
        <v>0</v>
      </c>
      <c r="V29" s="226">
        <f t="shared" si="16"/>
        <v>0</v>
      </c>
      <c r="W29" s="224">
        <f>'Labor Rates'!S29</f>
        <v>0</v>
      </c>
      <c r="X29" s="226">
        <f t="shared" si="17"/>
        <v>0</v>
      </c>
      <c r="Y29" s="224">
        <f>'Labor Rates'!T29</f>
        <v>0</v>
      </c>
      <c r="Z29" s="229">
        <f t="shared" si="18"/>
        <v>0</v>
      </c>
      <c r="AA29" s="300">
        <f t="shared" si="1"/>
        <v>0</v>
      </c>
      <c r="AB29" s="266"/>
      <c r="AC29" s="214">
        <f>'Labor Rates'!W29</f>
        <v>0</v>
      </c>
      <c r="AD29" s="226">
        <f t="shared" si="19"/>
        <v>0</v>
      </c>
      <c r="AE29" s="224">
        <f>'Labor Rates'!Y29</f>
        <v>0</v>
      </c>
      <c r="AF29" s="226">
        <f t="shared" si="20"/>
        <v>0</v>
      </c>
      <c r="AG29" s="224">
        <f>'Labor Rates'!Z29</f>
        <v>0</v>
      </c>
      <c r="AH29" s="229">
        <f t="shared" si="21"/>
        <v>0</v>
      </c>
      <c r="AI29" s="300">
        <f t="shared" si="2"/>
        <v>0</v>
      </c>
      <c r="AJ29" s="266"/>
      <c r="AK29" s="214">
        <f>'Labor Rates'!AC29</f>
        <v>0</v>
      </c>
      <c r="AL29" s="226">
        <f t="shared" si="22"/>
        <v>0</v>
      </c>
      <c r="AM29" s="224">
        <f>'Labor Rates'!AE29</f>
        <v>0</v>
      </c>
      <c r="AN29" s="226">
        <f t="shared" si="23"/>
        <v>0</v>
      </c>
      <c r="AO29" s="224">
        <f>'Labor Rates'!AF29</f>
        <v>0</v>
      </c>
      <c r="AP29" s="229">
        <f t="shared" si="24"/>
        <v>0</v>
      </c>
      <c r="AQ29" s="300">
        <f t="shared" si="3"/>
        <v>0</v>
      </c>
      <c r="AR29" s="231"/>
      <c r="AS29" s="214">
        <f>'Labor Rates'!AI29</f>
        <v>0</v>
      </c>
      <c r="AT29" s="226">
        <f t="shared" si="25"/>
        <v>0</v>
      </c>
      <c r="AU29" s="224">
        <f>'Labor Rates'!AK29</f>
        <v>0</v>
      </c>
      <c r="AV29" s="226">
        <f t="shared" si="26"/>
        <v>0</v>
      </c>
      <c r="AW29" s="224">
        <f>'Labor Rates'!AL29</f>
        <v>0</v>
      </c>
      <c r="AX29" s="229">
        <f t="shared" si="27"/>
        <v>0</v>
      </c>
      <c r="AY29" s="300">
        <f t="shared" si="4"/>
        <v>0</v>
      </c>
      <c r="AZ29" s="316">
        <f t="shared" si="5"/>
        <v>0</v>
      </c>
      <c r="BA29" s="315">
        <f t="shared" si="6"/>
        <v>0</v>
      </c>
      <c r="BB29" s="308">
        <f t="shared" si="7"/>
        <v>0</v>
      </c>
    </row>
    <row r="30" spans="1:54" x14ac:dyDescent="0.25">
      <c r="A30" s="11"/>
      <c r="B30" s="387" t="str">
        <f>IF(ISBLANK('Labor Rates'!C30),"",'Labor Rates'!C30)</f>
        <v/>
      </c>
      <c r="C30" s="388" t="str">
        <f>IF(ISBLANK('Labor Rates'!D30),"",'Labor Rates'!D30)</f>
        <v/>
      </c>
      <c r="D30" s="285"/>
      <c r="E30" s="226">
        <f>'Labor Rates'!E30</f>
        <v>0</v>
      </c>
      <c r="F30" s="226">
        <f t="shared" si="8"/>
        <v>0</v>
      </c>
      <c r="G30" s="224">
        <f>'Labor Rates'!G30</f>
        <v>0</v>
      </c>
      <c r="H30" s="226">
        <f t="shared" si="9"/>
        <v>0</v>
      </c>
      <c r="I30" s="224">
        <f>'Labor Rates'!H30</f>
        <v>0</v>
      </c>
      <c r="J30" s="229">
        <f t="shared" si="10"/>
        <v>0</v>
      </c>
      <c r="K30" s="300">
        <f t="shared" si="11"/>
        <v>0</v>
      </c>
      <c r="L30" s="266"/>
      <c r="M30" s="214">
        <f>'Labor Rates'!K30</f>
        <v>0</v>
      </c>
      <c r="N30" s="226">
        <f t="shared" si="12"/>
        <v>0</v>
      </c>
      <c r="O30" s="224">
        <f>'Labor Rates'!M30</f>
        <v>0</v>
      </c>
      <c r="P30" s="226">
        <f t="shared" si="13"/>
        <v>0</v>
      </c>
      <c r="Q30" s="224">
        <f>'Labor Rates'!N30</f>
        <v>0</v>
      </c>
      <c r="R30" s="229">
        <f t="shared" si="14"/>
        <v>0</v>
      </c>
      <c r="S30" s="300">
        <f t="shared" si="15"/>
        <v>0</v>
      </c>
      <c r="T30" s="266"/>
      <c r="U30" s="214">
        <f>'Labor Rates'!Q30</f>
        <v>0</v>
      </c>
      <c r="V30" s="226">
        <f t="shared" si="16"/>
        <v>0</v>
      </c>
      <c r="W30" s="224">
        <f>'Labor Rates'!S30</f>
        <v>0</v>
      </c>
      <c r="X30" s="226">
        <f t="shared" si="17"/>
        <v>0</v>
      </c>
      <c r="Y30" s="224">
        <f>'Labor Rates'!T30</f>
        <v>0</v>
      </c>
      <c r="Z30" s="229">
        <f t="shared" si="18"/>
        <v>0</v>
      </c>
      <c r="AA30" s="300">
        <f t="shared" si="1"/>
        <v>0</v>
      </c>
      <c r="AB30" s="266"/>
      <c r="AC30" s="214">
        <f>'Labor Rates'!W30</f>
        <v>0</v>
      </c>
      <c r="AD30" s="226">
        <f t="shared" si="19"/>
        <v>0</v>
      </c>
      <c r="AE30" s="224">
        <f>'Labor Rates'!Y30</f>
        <v>0</v>
      </c>
      <c r="AF30" s="226">
        <f t="shared" si="20"/>
        <v>0</v>
      </c>
      <c r="AG30" s="224">
        <f>'Labor Rates'!Z30</f>
        <v>0</v>
      </c>
      <c r="AH30" s="229">
        <f t="shared" si="21"/>
        <v>0</v>
      </c>
      <c r="AI30" s="300">
        <f t="shared" si="2"/>
        <v>0</v>
      </c>
      <c r="AJ30" s="266"/>
      <c r="AK30" s="214">
        <f>'Labor Rates'!AC30</f>
        <v>0</v>
      </c>
      <c r="AL30" s="226">
        <f t="shared" si="22"/>
        <v>0</v>
      </c>
      <c r="AM30" s="224">
        <f>'Labor Rates'!AE30</f>
        <v>0</v>
      </c>
      <c r="AN30" s="226">
        <f t="shared" si="23"/>
        <v>0</v>
      </c>
      <c r="AO30" s="224">
        <f>'Labor Rates'!AF30</f>
        <v>0</v>
      </c>
      <c r="AP30" s="229">
        <f t="shared" si="24"/>
        <v>0</v>
      </c>
      <c r="AQ30" s="300">
        <f t="shared" si="3"/>
        <v>0</v>
      </c>
      <c r="AR30" s="231"/>
      <c r="AS30" s="214">
        <f>'Labor Rates'!AI30</f>
        <v>0</v>
      </c>
      <c r="AT30" s="226">
        <f t="shared" si="25"/>
        <v>0</v>
      </c>
      <c r="AU30" s="224">
        <f>'Labor Rates'!AK30</f>
        <v>0</v>
      </c>
      <c r="AV30" s="226">
        <f t="shared" si="26"/>
        <v>0</v>
      </c>
      <c r="AW30" s="224">
        <f>'Labor Rates'!AL30</f>
        <v>0</v>
      </c>
      <c r="AX30" s="229">
        <f t="shared" si="27"/>
        <v>0</v>
      </c>
      <c r="AY30" s="300">
        <f t="shared" si="4"/>
        <v>0</v>
      </c>
      <c r="AZ30" s="316">
        <f t="shared" si="5"/>
        <v>0</v>
      </c>
      <c r="BA30" s="315">
        <f t="shared" si="6"/>
        <v>0</v>
      </c>
      <c r="BB30" s="308">
        <f t="shared" si="7"/>
        <v>0</v>
      </c>
    </row>
    <row r="31" spans="1:54" x14ac:dyDescent="0.25">
      <c r="A31" s="11"/>
      <c r="B31" s="387" t="str">
        <f>IF(ISBLANK('Labor Rates'!C31),"",'Labor Rates'!C31)</f>
        <v/>
      </c>
      <c r="C31" s="388" t="str">
        <f>IF(ISBLANK('Labor Rates'!D31),"",'Labor Rates'!D31)</f>
        <v/>
      </c>
      <c r="D31" s="285"/>
      <c r="E31" s="226">
        <f>'Labor Rates'!E31</f>
        <v>0</v>
      </c>
      <c r="F31" s="226">
        <f t="shared" si="8"/>
        <v>0</v>
      </c>
      <c r="G31" s="224">
        <f>'Labor Rates'!G31</f>
        <v>0</v>
      </c>
      <c r="H31" s="226">
        <f t="shared" si="9"/>
        <v>0</v>
      </c>
      <c r="I31" s="224">
        <f>'Labor Rates'!H31</f>
        <v>0</v>
      </c>
      <c r="J31" s="229">
        <f t="shared" si="10"/>
        <v>0</v>
      </c>
      <c r="K31" s="300">
        <f t="shared" si="11"/>
        <v>0</v>
      </c>
      <c r="L31" s="266"/>
      <c r="M31" s="214">
        <f>'Labor Rates'!K31</f>
        <v>0</v>
      </c>
      <c r="N31" s="226">
        <f t="shared" si="12"/>
        <v>0</v>
      </c>
      <c r="O31" s="224">
        <f>'Labor Rates'!M31</f>
        <v>0</v>
      </c>
      <c r="P31" s="226">
        <f t="shared" si="13"/>
        <v>0</v>
      </c>
      <c r="Q31" s="224">
        <f>'Labor Rates'!N31</f>
        <v>0</v>
      </c>
      <c r="R31" s="229">
        <f t="shared" si="14"/>
        <v>0</v>
      </c>
      <c r="S31" s="300">
        <f t="shared" si="15"/>
        <v>0</v>
      </c>
      <c r="T31" s="266"/>
      <c r="U31" s="214">
        <f>'Labor Rates'!Q31</f>
        <v>0</v>
      </c>
      <c r="V31" s="226">
        <f t="shared" si="16"/>
        <v>0</v>
      </c>
      <c r="W31" s="224">
        <f>'Labor Rates'!S31</f>
        <v>0</v>
      </c>
      <c r="X31" s="226">
        <f t="shared" si="17"/>
        <v>0</v>
      </c>
      <c r="Y31" s="224">
        <f>'Labor Rates'!T31</f>
        <v>0</v>
      </c>
      <c r="Z31" s="229">
        <f t="shared" si="18"/>
        <v>0</v>
      </c>
      <c r="AA31" s="300">
        <f t="shared" si="1"/>
        <v>0</v>
      </c>
      <c r="AB31" s="266"/>
      <c r="AC31" s="214">
        <f>'Labor Rates'!W31</f>
        <v>0</v>
      </c>
      <c r="AD31" s="226">
        <f t="shared" si="19"/>
        <v>0</v>
      </c>
      <c r="AE31" s="224">
        <f>'Labor Rates'!Y31</f>
        <v>0</v>
      </c>
      <c r="AF31" s="226">
        <f t="shared" si="20"/>
        <v>0</v>
      </c>
      <c r="AG31" s="224">
        <f>'Labor Rates'!Z31</f>
        <v>0</v>
      </c>
      <c r="AH31" s="229">
        <f t="shared" si="21"/>
        <v>0</v>
      </c>
      <c r="AI31" s="300">
        <f t="shared" si="2"/>
        <v>0</v>
      </c>
      <c r="AJ31" s="266"/>
      <c r="AK31" s="214">
        <f>'Labor Rates'!AC31</f>
        <v>0</v>
      </c>
      <c r="AL31" s="226">
        <f t="shared" si="22"/>
        <v>0</v>
      </c>
      <c r="AM31" s="224">
        <f>'Labor Rates'!AE31</f>
        <v>0</v>
      </c>
      <c r="AN31" s="226">
        <f t="shared" si="23"/>
        <v>0</v>
      </c>
      <c r="AO31" s="224">
        <f>'Labor Rates'!AF31</f>
        <v>0</v>
      </c>
      <c r="AP31" s="229">
        <f t="shared" si="24"/>
        <v>0</v>
      </c>
      <c r="AQ31" s="300">
        <f t="shared" si="3"/>
        <v>0</v>
      </c>
      <c r="AR31" s="231"/>
      <c r="AS31" s="214">
        <f>'Labor Rates'!AI31</f>
        <v>0</v>
      </c>
      <c r="AT31" s="226">
        <f t="shared" si="25"/>
        <v>0</v>
      </c>
      <c r="AU31" s="224">
        <f>'Labor Rates'!AK31</f>
        <v>0</v>
      </c>
      <c r="AV31" s="226">
        <f t="shared" si="26"/>
        <v>0</v>
      </c>
      <c r="AW31" s="224">
        <f>'Labor Rates'!AL31</f>
        <v>0</v>
      </c>
      <c r="AX31" s="229">
        <f t="shared" si="27"/>
        <v>0</v>
      </c>
      <c r="AY31" s="300">
        <f t="shared" si="4"/>
        <v>0</v>
      </c>
      <c r="AZ31" s="316">
        <f t="shared" si="5"/>
        <v>0</v>
      </c>
      <c r="BA31" s="315">
        <f t="shared" si="6"/>
        <v>0</v>
      </c>
      <c r="BB31" s="308">
        <f t="shared" si="7"/>
        <v>0</v>
      </c>
    </row>
    <row r="32" spans="1:54" x14ac:dyDescent="0.25">
      <c r="A32" s="11"/>
      <c r="B32" s="5" t="s">
        <v>335</v>
      </c>
      <c r="C32" s="10"/>
      <c r="D32" s="286">
        <f>SUM(D8:D31)</f>
        <v>0</v>
      </c>
      <c r="E32" s="225"/>
      <c r="F32" s="227">
        <f>SUM(F8:F31)</f>
        <v>0</v>
      </c>
      <c r="G32" s="10"/>
      <c r="H32" s="227"/>
      <c r="I32" s="10"/>
      <c r="J32" s="10"/>
      <c r="K32" s="279"/>
      <c r="L32" s="258">
        <f>SUM(L8:L31)</f>
        <v>0</v>
      </c>
      <c r="M32" s="6"/>
      <c r="N32" s="227">
        <f>SUM(N8:N31)</f>
        <v>0</v>
      </c>
      <c r="O32" s="10"/>
      <c r="P32" s="10"/>
      <c r="Q32" s="10"/>
      <c r="R32" s="10"/>
      <c r="S32" s="279"/>
      <c r="T32" s="258">
        <f>SUM(T8:T31)</f>
        <v>0</v>
      </c>
      <c r="U32" s="6"/>
      <c r="V32" s="227">
        <f>SUM(V8:V31)</f>
        <v>0</v>
      </c>
      <c r="W32" s="10"/>
      <c r="X32" s="10"/>
      <c r="Y32" s="10"/>
      <c r="Z32" s="10"/>
      <c r="AA32" s="279"/>
      <c r="AB32" s="258">
        <f>SUM(AB8:AB31)</f>
        <v>0</v>
      </c>
      <c r="AC32" s="6"/>
      <c r="AD32" s="227">
        <f>SUM(AD8:AD31)</f>
        <v>0</v>
      </c>
      <c r="AE32" s="10"/>
      <c r="AF32" s="10"/>
      <c r="AG32" s="10"/>
      <c r="AH32" s="10"/>
      <c r="AI32" s="279"/>
      <c r="AJ32" s="258">
        <f>SUM(AJ8:AJ31)</f>
        <v>0</v>
      </c>
      <c r="AK32" s="6"/>
      <c r="AL32" s="227">
        <f>SUM(AL8:AL31)</f>
        <v>0</v>
      </c>
      <c r="AM32" s="10"/>
      <c r="AN32" s="10"/>
      <c r="AO32" s="10"/>
      <c r="AP32" s="10"/>
      <c r="AQ32" s="279"/>
      <c r="AR32" s="14">
        <f>SUM(AR8:AR31)</f>
        <v>0</v>
      </c>
      <c r="AS32" s="6"/>
      <c r="AT32" s="227">
        <f>SUM(AT8:AT31)</f>
        <v>0</v>
      </c>
      <c r="AU32" s="10"/>
      <c r="AV32" s="10"/>
      <c r="AW32" s="10"/>
      <c r="AX32" s="10"/>
      <c r="AY32" s="279"/>
      <c r="AZ32" s="37">
        <f>SUM(AZ8:AZ31)</f>
        <v>0</v>
      </c>
      <c r="BA32" s="328">
        <f>F32+N32+V32+AD32+AL32+AT32</f>
        <v>0</v>
      </c>
      <c r="BB32" s="315">
        <f>SUM(BB8:BB31)</f>
        <v>0</v>
      </c>
    </row>
    <row r="33" spans="1:53" x14ac:dyDescent="0.25">
      <c r="A33" s="26"/>
      <c r="B33" s="7" t="s">
        <v>329</v>
      </c>
      <c r="C33" s="9"/>
      <c r="D33" s="288"/>
      <c r="E33" s="8"/>
      <c r="F33" s="215"/>
      <c r="G33" s="215"/>
      <c r="H33" s="228">
        <f>SUM(H8:H31)</f>
        <v>0</v>
      </c>
      <c r="I33" s="215"/>
      <c r="J33" s="215"/>
      <c r="K33" s="300">
        <f>H33</f>
        <v>0</v>
      </c>
      <c r="L33" s="260"/>
      <c r="M33" s="8"/>
      <c r="N33" s="215"/>
      <c r="O33" s="215"/>
      <c r="P33" s="228">
        <f>SUM(P8:P31)</f>
        <v>0</v>
      </c>
      <c r="Q33" s="215"/>
      <c r="R33" s="215"/>
      <c r="S33" s="300">
        <f>P33</f>
        <v>0</v>
      </c>
      <c r="T33" s="260"/>
      <c r="U33" s="8"/>
      <c r="V33" s="215"/>
      <c r="W33" s="215"/>
      <c r="X33" s="228">
        <f>SUM(X8:X31)</f>
        <v>0</v>
      </c>
      <c r="Y33" s="215"/>
      <c r="Z33" s="215"/>
      <c r="AA33" s="300">
        <f>X33</f>
        <v>0</v>
      </c>
      <c r="AB33" s="260"/>
      <c r="AC33" s="8"/>
      <c r="AD33" s="215"/>
      <c r="AE33" s="215"/>
      <c r="AF33" s="228">
        <f>SUM(AF8:AF31)</f>
        <v>0</v>
      </c>
      <c r="AG33" s="215"/>
      <c r="AH33" s="215"/>
      <c r="AI33" s="300">
        <f>AF33</f>
        <v>0</v>
      </c>
      <c r="AJ33" s="260"/>
      <c r="AK33" s="8"/>
      <c r="AL33" s="215"/>
      <c r="AM33" s="215"/>
      <c r="AN33" s="228">
        <f>SUM(AN8:AN31)</f>
        <v>0</v>
      </c>
      <c r="AO33" s="215"/>
      <c r="AP33" s="215"/>
      <c r="AQ33" s="300">
        <f>AN33</f>
        <v>0</v>
      </c>
      <c r="AR33" s="15"/>
      <c r="AS33" s="8"/>
      <c r="AT33" s="215"/>
      <c r="AU33" s="215"/>
      <c r="AV33" s="228">
        <f>SUM(AV8:AV31)</f>
        <v>0</v>
      </c>
      <c r="AW33" s="215"/>
      <c r="AX33" s="215"/>
      <c r="AY33" s="300">
        <f>AV33</f>
        <v>0</v>
      </c>
      <c r="AZ33" s="40"/>
      <c r="BA33" s="305">
        <f>K33+S33+AA33+AI33+AQ33+AY33</f>
        <v>0</v>
      </c>
    </row>
    <row r="34" spans="1:53" hidden="1" x14ac:dyDescent="0.25">
      <c r="A34" s="26"/>
      <c r="B34" s="7" t="s">
        <v>1</v>
      </c>
      <c r="C34" s="9"/>
      <c r="D34" s="289">
        <f>F32</f>
        <v>0</v>
      </c>
      <c r="E34" s="230">
        <v>0</v>
      </c>
      <c r="F34" s="215"/>
      <c r="G34" s="215"/>
      <c r="H34" s="215"/>
      <c r="I34" s="215"/>
      <c r="J34" s="215"/>
      <c r="K34" s="280">
        <f>D34*E34</f>
        <v>0</v>
      </c>
      <c r="L34" s="267">
        <f>N32</f>
        <v>0</v>
      </c>
      <c r="M34" s="230"/>
      <c r="N34" s="215"/>
      <c r="O34" s="215"/>
      <c r="P34" s="215"/>
      <c r="Q34" s="215"/>
      <c r="R34" s="215"/>
      <c r="S34" s="280">
        <f>L34*M34</f>
        <v>0</v>
      </c>
      <c r="T34" s="267">
        <f>V32</f>
        <v>0</v>
      </c>
      <c r="U34" s="230"/>
      <c r="V34" s="215"/>
      <c r="W34" s="215"/>
      <c r="X34" s="215"/>
      <c r="Y34" s="215"/>
      <c r="Z34" s="215"/>
      <c r="AA34" s="280">
        <f>T34*U34</f>
        <v>0</v>
      </c>
      <c r="AB34" s="267">
        <f>AD32</f>
        <v>0</v>
      </c>
      <c r="AC34" s="230"/>
      <c r="AD34" s="215"/>
      <c r="AE34" s="215"/>
      <c r="AF34" s="215"/>
      <c r="AG34" s="215"/>
      <c r="AH34" s="215"/>
      <c r="AI34" s="280">
        <f>AB34*AC34</f>
        <v>0</v>
      </c>
      <c r="AJ34" s="267">
        <f>AL32</f>
        <v>0</v>
      </c>
      <c r="AK34" s="230"/>
      <c r="AL34" s="215"/>
      <c r="AM34" s="215"/>
      <c r="AN34" s="215"/>
      <c r="AO34" s="215"/>
      <c r="AP34" s="215"/>
      <c r="AQ34" s="280">
        <f>AJ34*AK34</f>
        <v>0</v>
      </c>
      <c r="AR34" s="267">
        <f>AT32</f>
        <v>0</v>
      </c>
      <c r="AS34" s="230"/>
      <c r="AT34" s="215"/>
      <c r="AU34" s="215"/>
      <c r="AV34" s="215"/>
      <c r="AW34" s="215"/>
      <c r="AX34" s="215"/>
      <c r="AY34" s="280">
        <f>AR34*AS34</f>
        <v>0</v>
      </c>
      <c r="AZ34" s="40"/>
      <c r="BA34" s="305">
        <f>K34+S34+AA34+AI34+AQ34+AY34</f>
        <v>0</v>
      </c>
    </row>
    <row r="35" spans="1:53" x14ac:dyDescent="0.25">
      <c r="A35" s="26"/>
      <c r="B35" s="6" t="s">
        <v>48</v>
      </c>
      <c r="C35" s="10"/>
      <c r="D35" s="290"/>
      <c r="E35" s="6"/>
      <c r="F35" s="10"/>
      <c r="G35" s="10"/>
      <c r="H35" s="10"/>
      <c r="I35" s="10"/>
      <c r="J35" s="10"/>
      <c r="K35" s="279">
        <f>SUM(K33:K34)</f>
        <v>0</v>
      </c>
      <c r="L35" s="261"/>
      <c r="M35" s="6"/>
      <c r="N35" s="10"/>
      <c r="O35" s="10"/>
      <c r="P35" s="10"/>
      <c r="Q35" s="10"/>
      <c r="R35" s="10"/>
      <c r="S35" s="279">
        <f>SUM(S33:S34)</f>
        <v>0</v>
      </c>
      <c r="T35" s="261"/>
      <c r="U35" s="6"/>
      <c r="V35" s="10"/>
      <c r="W35" s="10"/>
      <c r="X35" s="10"/>
      <c r="Y35" s="10"/>
      <c r="Z35" s="10"/>
      <c r="AA35" s="279">
        <f>SUM(AA33:AA34)</f>
        <v>0</v>
      </c>
      <c r="AB35" s="261"/>
      <c r="AC35" s="6"/>
      <c r="AD35" s="10"/>
      <c r="AE35" s="10"/>
      <c r="AF35" s="10"/>
      <c r="AG35" s="10"/>
      <c r="AH35" s="10"/>
      <c r="AI35" s="279">
        <f>SUM(AI33:AI34)</f>
        <v>0</v>
      </c>
      <c r="AJ35" s="261"/>
      <c r="AK35" s="6"/>
      <c r="AL35" s="10"/>
      <c r="AM35" s="10"/>
      <c r="AN35" s="10"/>
      <c r="AO35" s="10"/>
      <c r="AP35" s="10"/>
      <c r="AQ35" s="279">
        <f>SUM(AQ33:AQ34)</f>
        <v>0</v>
      </c>
      <c r="AR35" s="16"/>
      <c r="AS35" s="6"/>
      <c r="AT35" s="10"/>
      <c r="AU35" s="10"/>
      <c r="AV35" s="10"/>
      <c r="AW35" s="10"/>
      <c r="AX35" s="10"/>
      <c r="AY35" s="279">
        <f>SUM(AY33:AY34)</f>
        <v>0</v>
      </c>
      <c r="AZ35" s="41"/>
      <c r="BA35" s="306">
        <f>SUM(D35:AY35)</f>
        <v>0</v>
      </c>
    </row>
    <row r="36" spans="1:53" x14ac:dyDescent="0.25">
      <c r="A36" s="26"/>
      <c r="B36" s="7" t="s">
        <v>331</v>
      </c>
      <c r="C36" s="9"/>
      <c r="D36" s="288"/>
      <c r="E36" s="8"/>
      <c r="F36" s="215"/>
      <c r="G36" s="215"/>
      <c r="H36" s="215"/>
      <c r="I36" s="215"/>
      <c r="J36" s="228">
        <f>SUM(J8:J31)</f>
        <v>0</v>
      </c>
      <c r="K36" s="300">
        <f>J36</f>
        <v>0</v>
      </c>
      <c r="L36" s="260"/>
      <c r="M36" s="8"/>
      <c r="N36" s="215"/>
      <c r="O36" s="215"/>
      <c r="P36" s="215"/>
      <c r="Q36" s="215"/>
      <c r="R36" s="228">
        <f>SUM(R8:R31)</f>
        <v>0</v>
      </c>
      <c r="S36" s="300">
        <f>R36</f>
        <v>0</v>
      </c>
      <c r="T36" s="260"/>
      <c r="U36" s="8"/>
      <c r="V36" s="215"/>
      <c r="W36" s="215"/>
      <c r="X36" s="215"/>
      <c r="Y36" s="215"/>
      <c r="Z36" s="228">
        <f>SUM(Z8:Z31)</f>
        <v>0</v>
      </c>
      <c r="AA36" s="300">
        <f>Z36</f>
        <v>0</v>
      </c>
      <c r="AB36" s="260"/>
      <c r="AC36" s="8"/>
      <c r="AD36" s="215"/>
      <c r="AE36" s="215"/>
      <c r="AF36" s="215"/>
      <c r="AG36" s="215"/>
      <c r="AH36" s="228">
        <f>SUM(AH8:AH31)</f>
        <v>0</v>
      </c>
      <c r="AI36" s="300">
        <f>AH36</f>
        <v>0</v>
      </c>
      <c r="AJ36" s="260"/>
      <c r="AK36" s="8"/>
      <c r="AL36" s="215"/>
      <c r="AM36" s="215"/>
      <c r="AN36" s="215"/>
      <c r="AO36" s="215"/>
      <c r="AP36" s="228">
        <f>SUM(AP8:AP31)</f>
        <v>0</v>
      </c>
      <c r="AQ36" s="300">
        <f>AP36</f>
        <v>0</v>
      </c>
      <c r="AR36" s="15"/>
      <c r="AS36" s="8"/>
      <c r="AT36" s="215"/>
      <c r="AU36" s="215"/>
      <c r="AV36" s="215"/>
      <c r="AW36" s="215"/>
      <c r="AX36" s="228">
        <f>SUM(AX8:AX31)</f>
        <v>0</v>
      </c>
      <c r="AY36" s="300">
        <f>AX36</f>
        <v>0</v>
      </c>
      <c r="AZ36" s="40"/>
      <c r="BA36" s="305">
        <f>K36+S36+AA36+AI36+AQ36+AY36</f>
        <v>0</v>
      </c>
    </row>
    <row r="37" spans="1:53" hidden="1" x14ac:dyDescent="0.25">
      <c r="A37" s="26"/>
      <c r="B37" s="7" t="s">
        <v>2</v>
      </c>
      <c r="C37" s="9"/>
      <c r="D37" s="289">
        <f>F32+K35</f>
        <v>0</v>
      </c>
      <c r="E37" s="230">
        <v>0</v>
      </c>
      <c r="F37" s="215"/>
      <c r="G37" s="215"/>
      <c r="H37" s="215"/>
      <c r="I37" s="215"/>
      <c r="J37" s="215"/>
      <c r="K37" s="280">
        <f>D37*E37</f>
        <v>0</v>
      </c>
      <c r="L37" s="267">
        <f>N32+S35</f>
        <v>0</v>
      </c>
      <c r="M37" s="230"/>
      <c r="N37" s="215"/>
      <c r="O37" s="215"/>
      <c r="P37" s="215"/>
      <c r="Q37" s="215"/>
      <c r="R37" s="215"/>
      <c r="S37" s="280">
        <f>L37*M37</f>
        <v>0</v>
      </c>
      <c r="T37" s="267">
        <f>V32+AA35</f>
        <v>0</v>
      </c>
      <c r="U37" s="230"/>
      <c r="V37" s="215"/>
      <c r="W37" s="215"/>
      <c r="X37" s="215"/>
      <c r="Y37" s="215"/>
      <c r="Z37" s="215"/>
      <c r="AA37" s="280">
        <f>T37*U37</f>
        <v>0</v>
      </c>
      <c r="AB37" s="267">
        <f>AD32+AI35</f>
        <v>0</v>
      </c>
      <c r="AC37" s="230"/>
      <c r="AD37" s="215"/>
      <c r="AE37" s="215"/>
      <c r="AF37" s="215"/>
      <c r="AG37" s="215"/>
      <c r="AH37" s="215"/>
      <c r="AI37" s="280">
        <f>AB37*AC37</f>
        <v>0</v>
      </c>
      <c r="AJ37" s="267">
        <f>AL32+AQ35</f>
        <v>0</v>
      </c>
      <c r="AK37" s="230"/>
      <c r="AL37" s="215"/>
      <c r="AM37" s="215"/>
      <c r="AN37" s="215"/>
      <c r="AO37" s="215"/>
      <c r="AP37" s="215"/>
      <c r="AQ37" s="280">
        <f>AJ37*AK37</f>
        <v>0</v>
      </c>
      <c r="AR37" s="267">
        <f>AT32+AY35</f>
        <v>0</v>
      </c>
      <c r="AS37" s="230"/>
      <c r="AT37" s="215"/>
      <c r="AU37" s="215"/>
      <c r="AV37" s="215"/>
      <c r="AW37" s="215"/>
      <c r="AX37" s="215"/>
      <c r="AY37" s="280">
        <f>AR37*AS37</f>
        <v>0</v>
      </c>
      <c r="AZ37" s="40"/>
      <c r="BA37" s="305">
        <f>K37+S37+AA37+AI37+AQ37+AY37</f>
        <v>0</v>
      </c>
    </row>
    <row r="38" spans="1:53" x14ac:dyDescent="0.25">
      <c r="A38" s="26"/>
      <c r="B38" s="6" t="s">
        <v>49</v>
      </c>
      <c r="C38" s="10"/>
      <c r="D38" s="290"/>
      <c r="E38" s="6"/>
      <c r="F38" s="10"/>
      <c r="G38" s="10"/>
      <c r="H38" s="10"/>
      <c r="I38" s="10"/>
      <c r="J38" s="10"/>
      <c r="K38" s="279">
        <f>SUM(K36:K37)</f>
        <v>0</v>
      </c>
      <c r="L38" s="261"/>
      <c r="M38" s="6"/>
      <c r="N38" s="10"/>
      <c r="O38" s="10"/>
      <c r="P38" s="10"/>
      <c r="Q38" s="10"/>
      <c r="R38" s="10"/>
      <c r="S38" s="279">
        <f>SUM(S36:S37)</f>
        <v>0</v>
      </c>
      <c r="T38" s="261"/>
      <c r="U38" s="6"/>
      <c r="V38" s="10"/>
      <c r="W38" s="10"/>
      <c r="X38" s="10"/>
      <c r="Y38" s="10"/>
      <c r="Z38" s="10"/>
      <c r="AA38" s="279">
        <f>SUM(AA36:AA37)</f>
        <v>0</v>
      </c>
      <c r="AB38" s="261"/>
      <c r="AC38" s="6"/>
      <c r="AD38" s="10"/>
      <c r="AE38" s="10"/>
      <c r="AF38" s="10"/>
      <c r="AG38" s="10"/>
      <c r="AH38" s="10"/>
      <c r="AI38" s="279">
        <f>SUM(AI36:AI37)</f>
        <v>0</v>
      </c>
      <c r="AJ38" s="261"/>
      <c r="AK38" s="6"/>
      <c r="AL38" s="10"/>
      <c r="AM38" s="10"/>
      <c r="AN38" s="10"/>
      <c r="AO38" s="10"/>
      <c r="AP38" s="10"/>
      <c r="AQ38" s="279">
        <f>SUM(AQ36:AQ37)</f>
        <v>0</v>
      </c>
      <c r="AR38" s="16"/>
      <c r="AS38" s="6"/>
      <c r="AT38" s="10"/>
      <c r="AU38" s="10"/>
      <c r="AV38" s="10"/>
      <c r="AW38" s="10"/>
      <c r="AX38" s="10"/>
      <c r="AY38" s="279">
        <f>SUM(AY36:AY37)</f>
        <v>0</v>
      </c>
      <c r="AZ38" s="41"/>
      <c r="BA38" s="306">
        <f>K38+S38+AA38+AI38+AQ38+AY38</f>
        <v>0</v>
      </c>
    </row>
    <row r="39" spans="1:53" x14ac:dyDescent="0.25">
      <c r="A39" s="26" t="s">
        <v>70</v>
      </c>
      <c r="B39" s="2"/>
      <c r="C39" s="32" t="s">
        <v>28</v>
      </c>
      <c r="D39" s="287"/>
      <c r="E39" s="2"/>
      <c r="F39" s="9"/>
      <c r="G39" s="9"/>
      <c r="H39" s="9"/>
      <c r="I39" s="9"/>
      <c r="J39" s="9"/>
      <c r="K39" s="280"/>
      <c r="L39" s="259"/>
      <c r="M39" s="2"/>
      <c r="N39" s="9"/>
      <c r="O39" s="9"/>
      <c r="P39" s="9"/>
      <c r="Q39" s="9"/>
      <c r="R39" s="9"/>
      <c r="S39" s="280"/>
      <c r="T39" s="259"/>
      <c r="U39" s="2"/>
      <c r="V39" s="9"/>
      <c r="W39" s="9"/>
      <c r="X39" s="9"/>
      <c r="Y39" s="9"/>
      <c r="Z39" s="9"/>
      <c r="AA39" s="280"/>
      <c r="AB39" s="259"/>
      <c r="AC39" s="259"/>
      <c r="AD39" s="259"/>
      <c r="AE39" s="259"/>
      <c r="AF39" s="259"/>
      <c r="AG39" s="259"/>
      <c r="AH39" s="9"/>
      <c r="AI39" s="280"/>
      <c r="AJ39" s="259"/>
      <c r="AK39" s="259"/>
      <c r="AL39" s="259"/>
      <c r="AM39" s="259"/>
      <c r="AN39" s="259"/>
      <c r="AO39" s="259"/>
      <c r="AP39" s="9"/>
      <c r="AQ39" s="311"/>
      <c r="AR39" s="11"/>
      <c r="AS39" s="259"/>
      <c r="AT39" s="259"/>
      <c r="AU39" s="259"/>
      <c r="AV39" s="259"/>
      <c r="AW39" s="259"/>
      <c r="AX39" s="9"/>
      <c r="AY39" s="280"/>
      <c r="AZ39" s="321"/>
      <c r="BA39" s="305"/>
    </row>
    <row r="40" spans="1:53" ht="13" x14ac:dyDescent="0.3">
      <c r="A40" s="11"/>
      <c r="B40" s="397" t="s">
        <v>349</v>
      </c>
      <c r="C40" s="283" t="s">
        <v>110</v>
      </c>
      <c r="D40" s="335"/>
      <c r="E40" s="333"/>
      <c r="F40" s="334"/>
      <c r="G40" s="334"/>
      <c r="H40" s="334"/>
      <c r="I40" s="334"/>
      <c r="J40" s="334"/>
      <c r="K40" s="278">
        <v>0</v>
      </c>
      <c r="L40" s="332"/>
      <c r="M40" s="333"/>
      <c r="N40" s="334"/>
      <c r="O40" s="334"/>
      <c r="P40" s="334"/>
      <c r="Q40" s="334"/>
      <c r="R40" s="334"/>
      <c r="S40" s="278">
        <v>0</v>
      </c>
      <c r="T40" s="332"/>
      <c r="U40" s="333"/>
      <c r="V40" s="334"/>
      <c r="W40" s="334"/>
      <c r="X40" s="334"/>
      <c r="Y40" s="334"/>
      <c r="Z40" s="334"/>
      <c r="AA40" s="278">
        <v>0</v>
      </c>
      <c r="AB40" s="332"/>
      <c r="AC40" s="333"/>
      <c r="AD40" s="334"/>
      <c r="AE40" s="334"/>
      <c r="AF40" s="334"/>
      <c r="AG40" s="334"/>
      <c r="AH40" s="334"/>
      <c r="AI40" s="278">
        <v>0</v>
      </c>
      <c r="AJ40" s="332"/>
      <c r="AK40" s="333"/>
      <c r="AL40" s="334"/>
      <c r="AM40" s="334"/>
      <c r="AN40" s="334"/>
      <c r="AO40" s="334"/>
      <c r="AP40" s="334"/>
      <c r="AQ40" s="278">
        <v>0</v>
      </c>
      <c r="AR40" s="336"/>
      <c r="AS40" s="332"/>
      <c r="AT40" s="332"/>
      <c r="AU40" s="332"/>
      <c r="AV40" s="332"/>
      <c r="AW40" s="332"/>
      <c r="AX40" s="334"/>
      <c r="AY40" s="278">
        <v>0</v>
      </c>
      <c r="AZ40" s="322"/>
      <c r="BA40" s="305">
        <f>K40+S40+AA40+AI40+AQ40+AY40</f>
        <v>0</v>
      </c>
    </row>
    <row r="41" spans="1:53" ht="13" x14ac:dyDescent="0.3">
      <c r="A41" s="11"/>
      <c r="B41" s="397" t="s">
        <v>74</v>
      </c>
      <c r="C41" s="283" t="s">
        <v>110</v>
      </c>
      <c r="D41" s="335"/>
      <c r="E41" s="333"/>
      <c r="F41" s="334"/>
      <c r="G41" s="334"/>
      <c r="H41" s="334"/>
      <c r="I41" s="334"/>
      <c r="J41" s="334"/>
      <c r="K41" s="278"/>
      <c r="L41" s="332"/>
      <c r="M41" s="333"/>
      <c r="N41" s="334"/>
      <c r="O41" s="334"/>
      <c r="P41" s="334"/>
      <c r="Q41" s="334"/>
      <c r="R41" s="334"/>
      <c r="S41" s="278">
        <v>0</v>
      </c>
      <c r="T41" s="332"/>
      <c r="U41" s="333"/>
      <c r="V41" s="334"/>
      <c r="W41" s="334"/>
      <c r="X41" s="334"/>
      <c r="Y41" s="334"/>
      <c r="Z41" s="334"/>
      <c r="AA41" s="278">
        <v>0</v>
      </c>
      <c r="AB41" s="332"/>
      <c r="AC41" s="333"/>
      <c r="AD41" s="334"/>
      <c r="AE41" s="334"/>
      <c r="AF41" s="334"/>
      <c r="AG41" s="334"/>
      <c r="AH41" s="334"/>
      <c r="AI41" s="278">
        <v>0</v>
      </c>
      <c r="AJ41" s="332"/>
      <c r="AK41" s="333"/>
      <c r="AL41" s="334"/>
      <c r="AM41" s="334"/>
      <c r="AN41" s="334"/>
      <c r="AO41" s="334"/>
      <c r="AP41" s="334"/>
      <c r="AQ41" s="278"/>
      <c r="AR41" s="336"/>
      <c r="AS41" s="332"/>
      <c r="AT41" s="332"/>
      <c r="AU41" s="332"/>
      <c r="AV41" s="332"/>
      <c r="AW41" s="332"/>
      <c r="AX41" s="334"/>
      <c r="AY41" s="278"/>
      <c r="AZ41" s="322"/>
      <c r="BA41" s="305">
        <f>K41+S41+AA41+AI41+AQ41+AY41</f>
        <v>0</v>
      </c>
    </row>
    <row r="42" spans="1:53" ht="13" x14ac:dyDescent="0.3">
      <c r="A42" s="11"/>
      <c r="B42" s="397" t="s">
        <v>75</v>
      </c>
      <c r="C42" s="283" t="s">
        <v>110</v>
      </c>
      <c r="D42" s="335"/>
      <c r="E42" s="333"/>
      <c r="F42" s="334"/>
      <c r="G42" s="334"/>
      <c r="H42" s="334"/>
      <c r="I42" s="334"/>
      <c r="J42" s="334"/>
      <c r="K42" s="278"/>
      <c r="L42" s="332"/>
      <c r="M42" s="333"/>
      <c r="N42" s="334"/>
      <c r="O42" s="334"/>
      <c r="P42" s="334"/>
      <c r="Q42" s="334"/>
      <c r="R42" s="334"/>
      <c r="S42" s="278">
        <v>0</v>
      </c>
      <c r="T42" s="332"/>
      <c r="U42" s="333"/>
      <c r="V42" s="334"/>
      <c r="W42" s="334"/>
      <c r="X42" s="334"/>
      <c r="Y42" s="334"/>
      <c r="Z42" s="334"/>
      <c r="AA42" s="278">
        <v>0</v>
      </c>
      <c r="AB42" s="332"/>
      <c r="AC42" s="333"/>
      <c r="AD42" s="334"/>
      <c r="AE42" s="334"/>
      <c r="AF42" s="334"/>
      <c r="AG42" s="334"/>
      <c r="AH42" s="334"/>
      <c r="AI42" s="278">
        <v>0</v>
      </c>
      <c r="AJ42" s="332"/>
      <c r="AK42" s="333"/>
      <c r="AL42" s="334"/>
      <c r="AM42" s="334"/>
      <c r="AN42" s="334"/>
      <c r="AO42" s="334"/>
      <c r="AP42" s="334"/>
      <c r="AQ42" s="278"/>
      <c r="AR42" s="336"/>
      <c r="AS42" s="332"/>
      <c r="AT42" s="332"/>
      <c r="AU42" s="332"/>
      <c r="AV42" s="332"/>
      <c r="AW42" s="332"/>
      <c r="AX42" s="334"/>
      <c r="AY42" s="278"/>
      <c r="AZ42" s="322"/>
      <c r="BA42" s="305">
        <f>K42+S42+AA42+AI42+AQ42+AY42</f>
        <v>0</v>
      </c>
    </row>
    <row r="43" spans="1:53" ht="23" x14ac:dyDescent="0.3">
      <c r="A43" s="11"/>
      <c r="B43" s="398" t="s">
        <v>76</v>
      </c>
      <c r="C43" s="283" t="s">
        <v>110</v>
      </c>
      <c r="D43" s="335"/>
      <c r="E43" s="333"/>
      <c r="F43" s="334"/>
      <c r="G43" s="334"/>
      <c r="H43" s="334"/>
      <c r="I43" s="334"/>
      <c r="J43" s="334"/>
      <c r="K43" s="278"/>
      <c r="L43" s="332"/>
      <c r="M43" s="333"/>
      <c r="N43" s="334"/>
      <c r="O43" s="334"/>
      <c r="P43" s="334"/>
      <c r="Q43" s="334"/>
      <c r="R43" s="334"/>
      <c r="S43" s="278">
        <v>0</v>
      </c>
      <c r="T43" s="332"/>
      <c r="U43" s="333"/>
      <c r="V43" s="334"/>
      <c r="W43" s="334"/>
      <c r="X43" s="334"/>
      <c r="Y43" s="334"/>
      <c r="Z43" s="334"/>
      <c r="AA43" s="278">
        <v>0</v>
      </c>
      <c r="AB43" s="332"/>
      <c r="AC43" s="333"/>
      <c r="AD43" s="334"/>
      <c r="AE43" s="334"/>
      <c r="AF43" s="334"/>
      <c r="AG43" s="334"/>
      <c r="AH43" s="334"/>
      <c r="AI43" s="278">
        <v>0</v>
      </c>
      <c r="AJ43" s="332"/>
      <c r="AK43" s="333"/>
      <c r="AL43" s="334"/>
      <c r="AM43" s="334"/>
      <c r="AN43" s="334"/>
      <c r="AO43" s="334"/>
      <c r="AP43" s="334"/>
      <c r="AQ43" s="278"/>
      <c r="AR43" s="336"/>
      <c r="AS43" s="332"/>
      <c r="AT43" s="332"/>
      <c r="AU43" s="332"/>
      <c r="AV43" s="332"/>
      <c r="AW43" s="332"/>
      <c r="AX43" s="334"/>
      <c r="AY43" s="278"/>
      <c r="AZ43" s="322"/>
      <c r="BA43" s="305">
        <f>K43+S43+AA43+AI43+AQ43+AY43</f>
        <v>0</v>
      </c>
    </row>
    <row r="44" spans="1:53" x14ac:dyDescent="0.25">
      <c r="A44" s="11"/>
      <c r="B44" s="6" t="s">
        <v>86</v>
      </c>
      <c r="C44" s="150"/>
      <c r="D44" s="290"/>
      <c r="E44" s="6"/>
      <c r="F44" s="10"/>
      <c r="G44" s="10"/>
      <c r="H44" s="10"/>
      <c r="I44" s="10"/>
      <c r="J44" s="10"/>
      <c r="K44" s="279">
        <f>SUM(K39:K43)</f>
        <v>0</v>
      </c>
      <c r="L44" s="261"/>
      <c r="M44" s="6"/>
      <c r="N44" s="10"/>
      <c r="O44" s="10"/>
      <c r="P44" s="10"/>
      <c r="Q44" s="10"/>
      <c r="R44" s="10"/>
      <c r="S44" s="279">
        <f>SUM(S39:S43)</f>
        <v>0</v>
      </c>
      <c r="T44" s="261"/>
      <c r="U44" s="6"/>
      <c r="V44" s="10"/>
      <c r="W44" s="10"/>
      <c r="X44" s="10"/>
      <c r="Y44" s="10"/>
      <c r="Z44" s="10"/>
      <c r="AA44" s="279">
        <f>SUM(AA39:AA43)</f>
        <v>0</v>
      </c>
      <c r="AB44" s="261"/>
      <c r="AC44" s="6"/>
      <c r="AD44" s="10"/>
      <c r="AE44" s="10"/>
      <c r="AF44" s="10"/>
      <c r="AG44" s="10"/>
      <c r="AH44" s="10"/>
      <c r="AI44" s="279">
        <f>SUM(AI39:AI43)</f>
        <v>0</v>
      </c>
      <c r="AJ44" s="261"/>
      <c r="AK44" s="6"/>
      <c r="AL44" s="10"/>
      <c r="AM44" s="10"/>
      <c r="AN44" s="10"/>
      <c r="AO44" s="10"/>
      <c r="AP44" s="10"/>
      <c r="AQ44" s="279">
        <f>SUM(AQ39:AQ43)</f>
        <v>0</v>
      </c>
      <c r="AR44" s="16"/>
      <c r="AS44" s="261"/>
      <c r="AT44" s="261"/>
      <c r="AU44" s="261"/>
      <c r="AV44" s="261"/>
      <c r="AW44" s="261"/>
      <c r="AX44" s="10"/>
      <c r="AY44" s="279">
        <f>SUM(AY39:AY43)</f>
        <v>0</v>
      </c>
      <c r="AZ44" s="323"/>
      <c r="BA44" s="306">
        <f>K44+S44+AA44+AI44+AQ44+AY44</f>
        <v>0</v>
      </c>
    </row>
    <row r="45" spans="1:53" x14ac:dyDescent="0.25">
      <c r="A45" s="26" t="s">
        <v>29</v>
      </c>
      <c r="B45" s="2"/>
      <c r="C45" s="284"/>
      <c r="D45" s="379" t="s">
        <v>334</v>
      </c>
      <c r="E45" s="380" t="s">
        <v>19</v>
      </c>
      <c r="F45" s="9"/>
      <c r="G45" s="9"/>
      <c r="H45" s="9"/>
      <c r="I45" s="9"/>
      <c r="J45" s="9"/>
      <c r="K45" s="280"/>
      <c r="L45" s="379" t="s">
        <v>334</v>
      </c>
      <c r="M45" s="380" t="s">
        <v>19</v>
      </c>
      <c r="N45" s="9"/>
      <c r="O45" s="9"/>
      <c r="P45" s="9"/>
      <c r="Q45" s="9"/>
      <c r="R45" s="9"/>
      <c r="S45" s="280"/>
      <c r="T45" s="379" t="s">
        <v>334</v>
      </c>
      <c r="U45" s="380" t="s">
        <v>19</v>
      </c>
      <c r="V45" s="9"/>
      <c r="W45" s="9"/>
      <c r="X45" s="9"/>
      <c r="Y45" s="9"/>
      <c r="Z45" s="9"/>
      <c r="AA45" s="280"/>
      <c r="AB45" s="379" t="s">
        <v>334</v>
      </c>
      <c r="AC45" s="380" t="s">
        <v>19</v>
      </c>
      <c r="AD45" s="9"/>
      <c r="AE45" s="9"/>
      <c r="AF45" s="9"/>
      <c r="AG45" s="9"/>
      <c r="AH45" s="9"/>
      <c r="AI45" s="280"/>
      <c r="AJ45" s="379" t="s">
        <v>334</v>
      </c>
      <c r="AK45" s="380" t="s">
        <v>19</v>
      </c>
      <c r="AL45" s="9"/>
      <c r="AM45" s="9"/>
      <c r="AN45" s="9"/>
      <c r="AO45" s="9"/>
      <c r="AP45" s="9"/>
      <c r="AQ45" s="280"/>
      <c r="AR45" s="379" t="s">
        <v>334</v>
      </c>
      <c r="AS45" s="380" t="s">
        <v>19</v>
      </c>
      <c r="AT45" s="259"/>
      <c r="AU45" s="259"/>
      <c r="AV45" s="259"/>
      <c r="AW45" s="259"/>
      <c r="AX45" s="9"/>
      <c r="AY45" s="280"/>
      <c r="AZ45" s="401" t="s">
        <v>334</v>
      </c>
      <c r="BA45" s="305"/>
    </row>
    <row r="46" spans="1:53" ht="13" x14ac:dyDescent="0.3">
      <c r="A46" s="11"/>
      <c r="B46" s="397" t="s">
        <v>35</v>
      </c>
      <c r="C46" s="148" t="s">
        <v>111</v>
      </c>
      <c r="D46" s="285">
        <v>0</v>
      </c>
      <c r="E46" s="274">
        <v>0</v>
      </c>
      <c r="F46" s="331"/>
      <c r="G46" s="331"/>
      <c r="H46" s="331"/>
      <c r="I46" s="331"/>
      <c r="J46" s="331"/>
      <c r="K46" s="300">
        <f>D46*E46</f>
        <v>0</v>
      </c>
      <c r="L46" s="266">
        <v>0</v>
      </c>
      <c r="M46" s="274">
        <v>0</v>
      </c>
      <c r="N46" s="331"/>
      <c r="O46" s="331"/>
      <c r="P46" s="331"/>
      <c r="Q46" s="331"/>
      <c r="R46" s="331"/>
      <c r="S46" s="300">
        <f>L46*M46</f>
        <v>0</v>
      </c>
      <c r="T46" s="266">
        <v>0</v>
      </c>
      <c r="U46" s="274">
        <v>0</v>
      </c>
      <c r="V46" s="331"/>
      <c r="W46" s="331"/>
      <c r="X46" s="331"/>
      <c r="Y46" s="331"/>
      <c r="Z46" s="331"/>
      <c r="AA46" s="300">
        <f>T46*U46</f>
        <v>0</v>
      </c>
      <c r="AB46" s="266">
        <v>0</v>
      </c>
      <c r="AC46" s="274">
        <v>0</v>
      </c>
      <c r="AD46" s="331"/>
      <c r="AE46" s="331"/>
      <c r="AF46" s="331"/>
      <c r="AG46" s="331"/>
      <c r="AH46" s="331"/>
      <c r="AI46" s="300">
        <f>AB46*AC46</f>
        <v>0</v>
      </c>
      <c r="AJ46" s="266">
        <v>0</v>
      </c>
      <c r="AK46" s="274">
        <v>0</v>
      </c>
      <c r="AL46" s="331"/>
      <c r="AM46" s="331"/>
      <c r="AN46" s="331"/>
      <c r="AO46" s="331"/>
      <c r="AP46" s="331"/>
      <c r="AQ46" s="300">
        <f>AJ46*AK46</f>
        <v>0</v>
      </c>
      <c r="AR46" s="231">
        <v>0</v>
      </c>
      <c r="AS46" s="269">
        <v>0</v>
      </c>
      <c r="AT46" s="337"/>
      <c r="AU46" s="337"/>
      <c r="AV46" s="337"/>
      <c r="AW46" s="337"/>
      <c r="AX46" s="331"/>
      <c r="AY46" s="300">
        <f>AR46*AS46</f>
        <v>0</v>
      </c>
      <c r="AZ46" s="399">
        <f>SUM(D46,L46,T46,AB46,AJ46,AR46)</f>
        <v>0</v>
      </c>
      <c r="BA46" s="305">
        <f>K46+S46+AA46+AI46+AQ46+AY46</f>
        <v>0</v>
      </c>
    </row>
    <row r="47" spans="1:53" ht="13" x14ac:dyDescent="0.3">
      <c r="A47" s="11"/>
      <c r="B47" s="397" t="s">
        <v>36</v>
      </c>
      <c r="C47" s="148" t="s">
        <v>111</v>
      </c>
      <c r="D47" s="285"/>
      <c r="E47" s="274"/>
      <c r="F47" s="331"/>
      <c r="G47" s="331"/>
      <c r="H47" s="331"/>
      <c r="I47" s="331"/>
      <c r="J47" s="331"/>
      <c r="K47" s="300">
        <f t="shared" ref="K47:K49" si="28">D47*E47</f>
        <v>0</v>
      </c>
      <c r="L47" s="266"/>
      <c r="M47" s="274"/>
      <c r="N47" s="331"/>
      <c r="O47" s="331"/>
      <c r="P47" s="331"/>
      <c r="Q47" s="331"/>
      <c r="R47" s="331"/>
      <c r="S47" s="300">
        <f t="shared" ref="S47:S49" si="29">L47*M47</f>
        <v>0</v>
      </c>
      <c r="T47" s="266"/>
      <c r="U47" s="274"/>
      <c r="V47" s="331"/>
      <c r="W47" s="331"/>
      <c r="X47" s="331"/>
      <c r="Y47" s="331"/>
      <c r="Z47" s="331"/>
      <c r="AA47" s="300">
        <f t="shared" ref="AA47:AA49" si="30">T47*U47</f>
        <v>0</v>
      </c>
      <c r="AB47" s="266"/>
      <c r="AC47" s="274"/>
      <c r="AD47" s="331"/>
      <c r="AE47" s="331"/>
      <c r="AF47" s="331"/>
      <c r="AG47" s="331"/>
      <c r="AH47" s="331"/>
      <c r="AI47" s="300">
        <f t="shared" ref="AI47:AI49" si="31">AB47*AC47</f>
        <v>0</v>
      </c>
      <c r="AJ47" s="266"/>
      <c r="AK47" s="274"/>
      <c r="AL47" s="331"/>
      <c r="AM47" s="331"/>
      <c r="AN47" s="331"/>
      <c r="AO47" s="331"/>
      <c r="AP47" s="331"/>
      <c r="AQ47" s="300">
        <f t="shared" ref="AQ47:AQ49" si="32">AJ47*AK47</f>
        <v>0</v>
      </c>
      <c r="AR47" s="231"/>
      <c r="AS47" s="269"/>
      <c r="AT47" s="337"/>
      <c r="AU47" s="337"/>
      <c r="AV47" s="337"/>
      <c r="AW47" s="337"/>
      <c r="AX47" s="331"/>
      <c r="AY47" s="300">
        <f t="shared" ref="AY47:AY49" si="33">AR47*AS47</f>
        <v>0</v>
      </c>
      <c r="AZ47" s="399">
        <f t="shared" ref="AZ47:AZ49" si="34">SUM(D47,L47,T47,AB47,AJ47,AR47)</f>
        <v>0</v>
      </c>
      <c r="BA47" s="305">
        <f>K47+S47+AA47+AI47+AQ47+AY47</f>
        <v>0</v>
      </c>
    </row>
    <row r="48" spans="1:53" ht="13" x14ac:dyDescent="0.3">
      <c r="A48" s="11"/>
      <c r="B48" s="397" t="s">
        <v>37</v>
      </c>
      <c r="C48" s="148" t="s">
        <v>111</v>
      </c>
      <c r="D48" s="285"/>
      <c r="E48" s="274"/>
      <c r="F48" s="331"/>
      <c r="G48" s="331"/>
      <c r="H48" s="331"/>
      <c r="I48" s="331"/>
      <c r="J48" s="331"/>
      <c r="K48" s="300">
        <f t="shared" si="28"/>
        <v>0</v>
      </c>
      <c r="L48" s="266"/>
      <c r="M48" s="274"/>
      <c r="N48" s="331"/>
      <c r="O48" s="331"/>
      <c r="P48" s="331"/>
      <c r="Q48" s="331"/>
      <c r="R48" s="331"/>
      <c r="S48" s="300">
        <f t="shared" si="29"/>
        <v>0</v>
      </c>
      <c r="T48" s="266"/>
      <c r="U48" s="274"/>
      <c r="V48" s="331"/>
      <c r="W48" s="331"/>
      <c r="X48" s="331"/>
      <c r="Y48" s="331"/>
      <c r="Z48" s="331"/>
      <c r="AA48" s="300">
        <f t="shared" si="30"/>
        <v>0</v>
      </c>
      <c r="AB48" s="266"/>
      <c r="AC48" s="274"/>
      <c r="AD48" s="331"/>
      <c r="AE48" s="331"/>
      <c r="AF48" s="331"/>
      <c r="AG48" s="331"/>
      <c r="AH48" s="331"/>
      <c r="AI48" s="300">
        <f t="shared" si="31"/>
        <v>0</v>
      </c>
      <c r="AJ48" s="266"/>
      <c r="AK48" s="274"/>
      <c r="AL48" s="331"/>
      <c r="AM48" s="331"/>
      <c r="AN48" s="331"/>
      <c r="AO48" s="331"/>
      <c r="AP48" s="331"/>
      <c r="AQ48" s="300">
        <f t="shared" si="32"/>
        <v>0</v>
      </c>
      <c r="AR48" s="231"/>
      <c r="AS48" s="269"/>
      <c r="AT48" s="337"/>
      <c r="AU48" s="337"/>
      <c r="AV48" s="337"/>
      <c r="AW48" s="337"/>
      <c r="AX48" s="331"/>
      <c r="AY48" s="300">
        <f t="shared" si="33"/>
        <v>0</v>
      </c>
      <c r="AZ48" s="399">
        <f t="shared" si="34"/>
        <v>0</v>
      </c>
      <c r="BA48" s="305">
        <f>K48+S48+AA48+AI48+AQ48+AY48</f>
        <v>0</v>
      </c>
    </row>
    <row r="49" spans="1:53" ht="13" x14ac:dyDescent="0.3">
      <c r="A49" s="11"/>
      <c r="B49" s="398" t="s">
        <v>45</v>
      </c>
      <c r="C49" s="148" t="s">
        <v>111</v>
      </c>
      <c r="D49" s="285"/>
      <c r="E49" s="274"/>
      <c r="F49" s="331"/>
      <c r="G49" s="331"/>
      <c r="H49" s="331"/>
      <c r="I49" s="331"/>
      <c r="J49" s="331"/>
      <c r="K49" s="300">
        <f t="shared" si="28"/>
        <v>0</v>
      </c>
      <c r="L49" s="266"/>
      <c r="M49" s="274"/>
      <c r="N49" s="331"/>
      <c r="O49" s="331"/>
      <c r="P49" s="331"/>
      <c r="Q49" s="331"/>
      <c r="R49" s="331"/>
      <c r="S49" s="300">
        <f t="shared" si="29"/>
        <v>0</v>
      </c>
      <c r="T49" s="266"/>
      <c r="U49" s="274"/>
      <c r="V49" s="331"/>
      <c r="W49" s="331"/>
      <c r="X49" s="331"/>
      <c r="Y49" s="331"/>
      <c r="Z49" s="331"/>
      <c r="AA49" s="300">
        <f t="shared" si="30"/>
        <v>0</v>
      </c>
      <c r="AB49" s="266"/>
      <c r="AC49" s="274"/>
      <c r="AD49" s="331"/>
      <c r="AE49" s="331"/>
      <c r="AF49" s="331"/>
      <c r="AG49" s="331"/>
      <c r="AH49" s="331"/>
      <c r="AI49" s="300">
        <f t="shared" si="31"/>
        <v>0</v>
      </c>
      <c r="AJ49" s="266"/>
      <c r="AK49" s="274"/>
      <c r="AL49" s="331"/>
      <c r="AM49" s="331"/>
      <c r="AN49" s="331"/>
      <c r="AO49" s="331"/>
      <c r="AP49" s="331"/>
      <c r="AQ49" s="300">
        <f t="shared" si="32"/>
        <v>0</v>
      </c>
      <c r="AR49" s="231"/>
      <c r="AS49" s="269"/>
      <c r="AT49" s="337"/>
      <c r="AU49" s="337"/>
      <c r="AV49" s="337"/>
      <c r="AW49" s="337"/>
      <c r="AX49" s="331"/>
      <c r="AY49" s="300">
        <f t="shared" si="33"/>
        <v>0</v>
      </c>
      <c r="AZ49" s="399">
        <f t="shared" si="34"/>
        <v>0</v>
      </c>
      <c r="BA49" s="305">
        <f>K49+S49+AA49+AI49+AQ49+AY49</f>
        <v>0</v>
      </c>
    </row>
    <row r="50" spans="1:53" x14ac:dyDescent="0.25">
      <c r="A50" s="11"/>
      <c r="B50" s="6" t="s">
        <v>87</v>
      </c>
      <c r="C50" s="150"/>
      <c r="D50" s="290"/>
      <c r="E50" s="6"/>
      <c r="F50" s="10"/>
      <c r="G50" s="10"/>
      <c r="H50" s="10"/>
      <c r="I50" s="10"/>
      <c r="J50" s="10"/>
      <c r="K50" s="279">
        <f>SUM(K45:K49)</f>
        <v>0</v>
      </c>
      <c r="L50" s="261"/>
      <c r="M50" s="6"/>
      <c r="N50" s="10"/>
      <c r="O50" s="10"/>
      <c r="P50" s="10"/>
      <c r="Q50" s="10"/>
      <c r="R50" s="10"/>
      <c r="S50" s="279">
        <f>SUM(S45:S49)</f>
        <v>0</v>
      </c>
      <c r="T50" s="261"/>
      <c r="U50" s="6"/>
      <c r="V50" s="10"/>
      <c r="W50" s="10"/>
      <c r="X50" s="10"/>
      <c r="Y50" s="10"/>
      <c r="Z50" s="10"/>
      <c r="AA50" s="279">
        <f>SUM(AA45:AA49)</f>
        <v>0</v>
      </c>
      <c r="AB50" s="261"/>
      <c r="AC50" s="6"/>
      <c r="AD50" s="10"/>
      <c r="AE50" s="10"/>
      <c r="AF50" s="10"/>
      <c r="AG50" s="10"/>
      <c r="AH50" s="10"/>
      <c r="AI50" s="279">
        <f>SUM(AI45:AI49)</f>
        <v>0</v>
      </c>
      <c r="AJ50" s="261"/>
      <c r="AK50" s="6"/>
      <c r="AL50" s="10"/>
      <c r="AM50" s="10"/>
      <c r="AN50" s="10"/>
      <c r="AO50" s="10"/>
      <c r="AP50" s="10"/>
      <c r="AQ50" s="279">
        <f>SUM(AQ45:AQ49)</f>
        <v>0</v>
      </c>
      <c r="AR50" s="16"/>
      <c r="AS50" s="261"/>
      <c r="AT50" s="261"/>
      <c r="AU50" s="261"/>
      <c r="AV50" s="261"/>
      <c r="AW50" s="261"/>
      <c r="AX50" s="10"/>
      <c r="AY50" s="279">
        <f>SUM(AY45:AY49)</f>
        <v>0</v>
      </c>
      <c r="AZ50" s="400">
        <f>SUM(AZ46:AZ49)</f>
        <v>0</v>
      </c>
      <c r="BA50" s="306">
        <f>K50+S50+AA50+AI50+AQ50+AY50</f>
        <v>0</v>
      </c>
    </row>
    <row r="51" spans="1:53" x14ac:dyDescent="0.25">
      <c r="A51" s="26" t="s">
        <v>7</v>
      </c>
      <c r="B51" s="50"/>
      <c r="C51" s="9"/>
      <c r="D51" s="291"/>
      <c r="E51" s="50"/>
      <c r="F51" s="216"/>
      <c r="G51" s="216"/>
      <c r="H51" s="216"/>
      <c r="I51" s="216"/>
      <c r="J51" s="216"/>
      <c r="K51" s="281"/>
      <c r="L51" s="262"/>
      <c r="M51" s="50"/>
      <c r="N51" s="216"/>
      <c r="O51" s="216"/>
      <c r="P51" s="216"/>
      <c r="Q51" s="216"/>
      <c r="R51" s="216"/>
      <c r="S51" s="281"/>
      <c r="T51" s="262"/>
      <c r="U51" s="50"/>
      <c r="V51" s="216"/>
      <c r="W51" s="216"/>
      <c r="X51" s="216"/>
      <c r="Y51" s="216"/>
      <c r="Z51" s="216"/>
      <c r="AA51" s="281"/>
      <c r="AB51" s="262"/>
      <c r="AC51" s="50"/>
      <c r="AD51" s="216"/>
      <c r="AE51" s="216"/>
      <c r="AF51" s="216"/>
      <c r="AG51" s="216"/>
      <c r="AH51" s="216"/>
      <c r="AI51" s="281"/>
      <c r="AJ51" s="262"/>
      <c r="AK51" s="50"/>
      <c r="AL51" s="216"/>
      <c r="AM51" s="216"/>
      <c r="AN51" s="216"/>
      <c r="AO51" s="216"/>
      <c r="AP51" s="216"/>
      <c r="AQ51" s="281"/>
      <c r="AR51" s="26"/>
      <c r="AS51" s="262"/>
      <c r="AT51" s="262"/>
      <c r="AU51" s="262"/>
      <c r="AV51" s="262"/>
      <c r="AW51" s="262"/>
      <c r="AX51" s="216"/>
      <c r="AY51" s="281"/>
      <c r="AZ51" s="324"/>
      <c r="BA51" s="307"/>
    </row>
    <row r="52" spans="1:53" ht="13" x14ac:dyDescent="0.3">
      <c r="A52" s="11"/>
      <c r="B52" s="2" t="s">
        <v>41</v>
      </c>
      <c r="C52" s="148" t="s">
        <v>106</v>
      </c>
      <c r="D52" s="335"/>
      <c r="E52" s="333"/>
      <c r="F52" s="334"/>
      <c r="G52" s="334"/>
      <c r="H52" s="334"/>
      <c r="I52" s="334"/>
      <c r="J52" s="334"/>
      <c r="K52" s="278">
        <v>0</v>
      </c>
      <c r="L52" s="332"/>
      <c r="M52" s="333"/>
      <c r="N52" s="334"/>
      <c r="O52" s="334"/>
      <c r="P52" s="334"/>
      <c r="Q52" s="334"/>
      <c r="R52" s="334"/>
      <c r="S52" s="278">
        <v>0</v>
      </c>
      <c r="T52" s="332"/>
      <c r="U52" s="333"/>
      <c r="V52" s="334"/>
      <c r="W52" s="334"/>
      <c r="X52" s="334"/>
      <c r="Y52" s="334"/>
      <c r="Z52" s="334"/>
      <c r="AA52" s="278">
        <v>0</v>
      </c>
      <c r="AB52" s="332"/>
      <c r="AC52" s="333"/>
      <c r="AD52" s="334"/>
      <c r="AE52" s="334"/>
      <c r="AF52" s="334"/>
      <c r="AG52" s="334"/>
      <c r="AH52" s="334"/>
      <c r="AI52" s="278">
        <v>0</v>
      </c>
      <c r="AJ52" s="332"/>
      <c r="AK52" s="333"/>
      <c r="AL52" s="334"/>
      <c r="AM52" s="334"/>
      <c r="AN52" s="334"/>
      <c r="AO52" s="334"/>
      <c r="AP52" s="334"/>
      <c r="AQ52" s="278">
        <v>0</v>
      </c>
      <c r="AR52" s="336"/>
      <c r="AS52" s="332"/>
      <c r="AT52" s="332"/>
      <c r="AU52" s="332"/>
      <c r="AV52" s="332"/>
      <c r="AW52" s="332"/>
      <c r="AX52" s="334"/>
      <c r="AY52" s="278">
        <v>0</v>
      </c>
      <c r="AZ52" s="322"/>
      <c r="BA52" s="305">
        <f>K52+S52+AA52+AI52+AQ52+AY52</f>
        <v>0</v>
      </c>
    </row>
    <row r="53" spans="1:53" ht="13" x14ac:dyDescent="0.3">
      <c r="A53" s="11"/>
      <c r="B53" s="2" t="s">
        <v>42</v>
      </c>
      <c r="C53" s="148" t="s">
        <v>107</v>
      </c>
      <c r="D53" s="335"/>
      <c r="E53" s="333"/>
      <c r="F53" s="334"/>
      <c r="G53" s="334"/>
      <c r="H53" s="334"/>
      <c r="I53" s="334"/>
      <c r="J53" s="334"/>
      <c r="K53" s="278">
        <v>0</v>
      </c>
      <c r="L53" s="332"/>
      <c r="M53" s="333"/>
      <c r="N53" s="334"/>
      <c r="O53" s="334"/>
      <c r="P53" s="334"/>
      <c r="Q53" s="334"/>
      <c r="R53" s="334"/>
      <c r="S53" s="278">
        <v>0</v>
      </c>
      <c r="T53" s="332"/>
      <c r="U53" s="333"/>
      <c r="V53" s="334"/>
      <c r="W53" s="334"/>
      <c r="X53" s="334"/>
      <c r="Y53" s="334"/>
      <c r="Z53" s="334"/>
      <c r="AA53" s="278">
        <v>0</v>
      </c>
      <c r="AB53" s="332"/>
      <c r="AC53" s="333"/>
      <c r="AD53" s="334"/>
      <c r="AE53" s="334"/>
      <c r="AF53" s="334"/>
      <c r="AG53" s="334"/>
      <c r="AH53" s="334"/>
      <c r="AI53" s="278">
        <v>0</v>
      </c>
      <c r="AJ53" s="332"/>
      <c r="AK53" s="333"/>
      <c r="AL53" s="334"/>
      <c r="AM53" s="334"/>
      <c r="AN53" s="334"/>
      <c r="AO53" s="334"/>
      <c r="AP53" s="334"/>
      <c r="AQ53" s="278"/>
      <c r="AR53" s="336"/>
      <c r="AS53" s="332"/>
      <c r="AT53" s="332"/>
      <c r="AU53" s="332"/>
      <c r="AV53" s="332"/>
      <c r="AW53" s="332"/>
      <c r="AX53" s="334"/>
      <c r="AY53" s="278"/>
      <c r="AZ53" s="322"/>
      <c r="BA53" s="305">
        <f>K53+S53+AA53+AI53+AQ53+AY53</f>
        <v>0</v>
      </c>
    </row>
    <row r="54" spans="1:53" ht="13" x14ac:dyDescent="0.3">
      <c r="A54" s="11"/>
      <c r="B54" s="2" t="s">
        <v>43</v>
      </c>
      <c r="C54" s="148" t="s">
        <v>109</v>
      </c>
      <c r="D54" s="335"/>
      <c r="E54" s="333"/>
      <c r="F54" s="334"/>
      <c r="G54" s="334"/>
      <c r="H54" s="334"/>
      <c r="I54" s="334"/>
      <c r="J54" s="334"/>
      <c r="K54" s="278">
        <v>0</v>
      </c>
      <c r="L54" s="332"/>
      <c r="M54" s="333"/>
      <c r="N54" s="334"/>
      <c r="O54" s="334"/>
      <c r="P54" s="334"/>
      <c r="Q54" s="334"/>
      <c r="R54" s="334"/>
      <c r="S54" s="278">
        <v>0</v>
      </c>
      <c r="T54" s="332"/>
      <c r="U54" s="333"/>
      <c r="V54" s="334"/>
      <c r="W54" s="334"/>
      <c r="X54" s="334"/>
      <c r="Y54" s="334"/>
      <c r="Z54" s="334"/>
      <c r="AA54" s="278">
        <v>0</v>
      </c>
      <c r="AB54" s="332"/>
      <c r="AC54" s="333"/>
      <c r="AD54" s="334"/>
      <c r="AE54" s="334"/>
      <c r="AF54" s="334"/>
      <c r="AG54" s="334"/>
      <c r="AH54" s="334"/>
      <c r="AI54" s="278">
        <v>0</v>
      </c>
      <c r="AJ54" s="332"/>
      <c r="AK54" s="333"/>
      <c r="AL54" s="334"/>
      <c r="AM54" s="334"/>
      <c r="AN54" s="334"/>
      <c r="AO54" s="334"/>
      <c r="AP54" s="334"/>
      <c r="AQ54" s="278"/>
      <c r="AR54" s="336"/>
      <c r="AS54" s="332"/>
      <c r="AT54" s="332"/>
      <c r="AU54" s="332"/>
      <c r="AV54" s="332"/>
      <c r="AW54" s="332"/>
      <c r="AX54" s="334"/>
      <c r="AY54" s="278"/>
      <c r="AZ54" s="322"/>
      <c r="BA54" s="305">
        <f>K54+S54+AA54+AI54+AQ54+AY54</f>
        <v>0</v>
      </c>
    </row>
    <row r="55" spans="1:53" ht="13" x14ac:dyDescent="0.3">
      <c r="A55" s="11"/>
      <c r="B55" s="398" t="s">
        <v>44</v>
      </c>
      <c r="C55" s="148" t="s">
        <v>108</v>
      </c>
      <c r="D55" s="335"/>
      <c r="E55" s="333"/>
      <c r="F55" s="334"/>
      <c r="G55" s="334"/>
      <c r="H55" s="334"/>
      <c r="I55" s="334"/>
      <c r="J55" s="334"/>
      <c r="K55" s="278">
        <v>0</v>
      </c>
      <c r="L55" s="332"/>
      <c r="M55" s="333"/>
      <c r="N55" s="334"/>
      <c r="O55" s="334"/>
      <c r="P55" s="334"/>
      <c r="Q55" s="334"/>
      <c r="R55" s="334"/>
      <c r="S55" s="278">
        <v>0</v>
      </c>
      <c r="T55" s="332"/>
      <c r="U55" s="333"/>
      <c r="V55" s="334"/>
      <c r="W55" s="334"/>
      <c r="X55" s="334"/>
      <c r="Y55" s="334"/>
      <c r="Z55" s="334"/>
      <c r="AA55" s="278">
        <v>0</v>
      </c>
      <c r="AB55" s="332"/>
      <c r="AC55" s="333"/>
      <c r="AD55" s="334"/>
      <c r="AE55" s="334"/>
      <c r="AF55" s="334"/>
      <c r="AG55" s="334"/>
      <c r="AH55" s="334"/>
      <c r="AI55" s="278">
        <v>0</v>
      </c>
      <c r="AJ55" s="332"/>
      <c r="AK55" s="333"/>
      <c r="AL55" s="334"/>
      <c r="AM55" s="334"/>
      <c r="AN55" s="334"/>
      <c r="AO55" s="334"/>
      <c r="AP55" s="334"/>
      <c r="AQ55" s="278"/>
      <c r="AR55" s="336"/>
      <c r="AS55" s="332"/>
      <c r="AT55" s="332"/>
      <c r="AU55" s="332"/>
      <c r="AV55" s="332"/>
      <c r="AW55" s="332"/>
      <c r="AX55" s="334"/>
      <c r="AY55" s="278"/>
      <c r="AZ55" s="322"/>
      <c r="BA55" s="305">
        <f>K55+S55+AA55+AI55+AQ55+AY55</f>
        <v>0</v>
      </c>
    </row>
    <row r="56" spans="1:53" x14ac:dyDescent="0.25">
      <c r="A56" s="11"/>
      <c r="B56" s="6" t="s">
        <v>50</v>
      </c>
      <c r="C56" s="10"/>
      <c r="D56" s="290"/>
      <c r="E56" s="6"/>
      <c r="F56" s="10"/>
      <c r="G56" s="10"/>
      <c r="H56" s="10"/>
      <c r="I56" s="10"/>
      <c r="J56" s="10"/>
      <c r="K56" s="279">
        <f>SUM(K51:K55)</f>
        <v>0</v>
      </c>
      <c r="L56" s="261"/>
      <c r="M56" s="6"/>
      <c r="N56" s="10"/>
      <c r="O56" s="10"/>
      <c r="P56" s="10"/>
      <c r="Q56" s="10"/>
      <c r="R56" s="10"/>
      <c r="S56" s="279">
        <f>SUM(S51:S55)</f>
        <v>0</v>
      </c>
      <c r="T56" s="261"/>
      <c r="U56" s="6"/>
      <c r="V56" s="10"/>
      <c r="W56" s="10"/>
      <c r="X56" s="10"/>
      <c r="Y56" s="10"/>
      <c r="Z56" s="10"/>
      <c r="AA56" s="279">
        <f>SUM(AA51:AA55)</f>
        <v>0</v>
      </c>
      <c r="AB56" s="261"/>
      <c r="AC56" s="6"/>
      <c r="AD56" s="10"/>
      <c r="AE56" s="10"/>
      <c r="AF56" s="10"/>
      <c r="AG56" s="10"/>
      <c r="AH56" s="10"/>
      <c r="AI56" s="279">
        <f>SUM(AI51:AI55)</f>
        <v>0</v>
      </c>
      <c r="AJ56" s="261"/>
      <c r="AK56" s="6"/>
      <c r="AL56" s="10"/>
      <c r="AM56" s="10"/>
      <c r="AN56" s="10"/>
      <c r="AO56" s="10"/>
      <c r="AP56" s="10"/>
      <c r="AQ56" s="279">
        <f>SUM(AQ51:AQ55)</f>
        <v>0</v>
      </c>
      <c r="AR56" s="16"/>
      <c r="AS56" s="261"/>
      <c r="AT56" s="261"/>
      <c r="AU56" s="261"/>
      <c r="AV56" s="261"/>
      <c r="AW56" s="261"/>
      <c r="AX56" s="10"/>
      <c r="AY56" s="279">
        <f>SUM(AY51:AY55)</f>
        <v>0</v>
      </c>
      <c r="AZ56" s="323"/>
      <c r="BA56" s="306">
        <f>K56+S56+AA56+AI56+AQ56+AY56</f>
        <v>0</v>
      </c>
    </row>
    <row r="57" spans="1:53" x14ac:dyDescent="0.25">
      <c r="A57" s="26" t="s">
        <v>262</v>
      </c>
      <c r="B57" s="2"/>
      <c r="C57" s="9"/>
      <c r="D57" s="379" t="s">
        <v>71</v>
      </c>
      <c r="E57" s="380" t="s">
        <v>38</v>
      </c>
      <c r="F57" s="9"/>
      <c r="G57" s="9"/>
      <c r="H57" s="9"/>
      <c r="I57" s="9"/>
      <c r="J57" s="9"/>
      <c r="K57" s="280"/>
      <c r="L57" s="379" t="s">
        <v>71</v>
      </c>
      <c r="M57" s="380" t="s">
        <v>38</v>
      </c>
      <c r="N57" s="9"/>
      <c r="O57" s="9"/>
      <c r="P57" s="9"/>
      <c r="Q57" s="9"/>
      <c r="R57" s="9"/>
      <c r="S57" s="280"/>
      <c r="T57" s="379" t="s">
        <v>71</v>
      </c>
      <c r="U57" s="380" t="s">
        <v>38</v>
      </c>
      <c r="V57" s="9"/>
      <c r="W57" s="9"/>
      <c r="X57" s="9"/>
      <c r="Y57" s="9"/>
      <c r="Z57" s="9"/>
      <c r="AA57" s="280"/>
      <c r="AB57" s="379" t="s">
        <v>71</v>
      </c>
      <c r="AC57" s="380" t="s">
        <v>38</v>
      </c>
      <c r="AD57" s="9"/>
      <c r="AE57" s="9"/>
      <c r="AF57" s="9"/>
      <c r="AG57" s="9"/>
      <c r="AH57" s="9"/>
      <c r="AI57" s="280"/>
      <c r="AJ57" s="379" t="s">
        <v>71</v>
      </c>
      <c r="AK57" s="380" t="s">
        <v>38</v>
      </c>
      <c r="AL57" s="9"/>
      <c r="AM57" s="9"/>
      <c r="AN57" s="9"/>
      <c r="AO57" s="9"/>
      <c r="AP57" s="9"/>
      <c r="AQ57" s="280"/>
      <c r="AR57" s="379" t="s">
        <v>71</v>
      </c>
      <c r="AS57" s="380" t="s">
        <v>38</v>
      </c>
      <c r="AT57" s="259"/>
      <c r="AU57" s="259"/>
      <c r="AV57" s="259"/>
      <c r="AW57" s="259"/>
      <c r="AX57" s="9"/>
      <c r="AY57" s="280"/>
      <c r="AZ57" s="321"/>
      <c r="BA57" s="305"/>
    </row>
    <row r="58" spans="1:53" x14ac:dyDescent="0.25">
      <c r="A58" s="11"/>
      <c r="B58" s="398" t="s">
        <v>53</v>
      </c>
      <c r="C58" s="9"/>
      <c r="D58" s="293">
        <v>0</v>
      </c>
      <c r="E58" s="230">
        <v>0</v>
      </c>
      <c r="F58" s="338"/>
      <c r="G58" s="338"/>
      <c r="H58" s="338"/>
      <c r="I58" s="338"/>
      <c r="J58" s="338"/>
      <c r="K58" s="300">
        <f>D58*E58</f>
        <v>0</v>
      </c>
      <c r="L58" s="269">
        <v>0</v>
      </c>
      <c r="M58" s="230">
        <v>0</v>
      </c>
      <c r="N58" s="338"/>
      <c r="O58" s="338"/>
      <c r="P58" s="338"/>
      <c r="Q58" s="338"/>
      <c r="R58" s="338"/>
      <c r="S58" s="300">
        <f>L58*M58</f>
        <v>0</v>
      </c>
      <c r="T58" s="269">
        <v>0</v>
      </c>
      <c r="U58" s="230">
        <v>0</v>
      </c>
      <c r="V58" s="338"/>
      <c r="W58" s="338"/>
      <c r="X58" s="338"/>
      <c r="Y58" s="338"/>
      <c r="Z58" s="338"/>
      <c r="AA58" s="300">
        <f>T58*U58</f>
        <v>0</v>
      </c>
      <c r="AB58" s="269">
        <v>0</v>
      </c>
      <c r="AC58" s="230">
        <v>0</v>
      </c>
      <c r="AD58" s="338"/>
      <c r="AE58" s="338"/>
      <c r="AF58" s="338"/>
      <c r="AG58" s="338"/>
      <c r="AH58" s="338"/>
      <c r="AI58" s="300">
        <f>AB58*AC58</f>
        <v>0</v>
      </c>
      <c r="AJ58" s="375">
        <v>0</v>
      </c>
      <c r="AK58" s="230">
        <v>0</v>
      </c>
      <c r="AL58" s="338"/>
      <c r="AM58" s="338"/>
      <c r="AN58" s="338"/>
      <c r="AO58" s="338"/>
      <c r="AP58" s="338"/>
      <c r="AQ58" s="300">
        <f>AJ58*AK58</f>
        <v>0</v>
      </c>
      <c r="AR58" s="373">
        <v>0</v>
      </c>
      <c r="AS58" s="329">
        <v>0</v>
      </c>
      <c r="AT58" s="340"/>
      <c r="AU58" s="340"/>
      <c r="AV58" s="340"/>
      <c r="AW58" s="340"/>
      <c r="AX58" s="338"/>
      <c r="AY58" s="300">
        <f>AR58*AS58</f>
        <v>0</v>
      </c>
      <c r="AZ58" s="322"/>
      <c r="BA58" s="305">
        <f>K58+S58+AA58+AI58+AQ58+AY58</f>
        <v>0</v>
      </c>
    </row>
    <row r="59" spans="1:53" x14ac:dyDescent="0.25">
      <c r="A59" s="11"/>
      <c r="B59" s="398" t="s">
        <v>0</v>
      </c>
      <c r="C59" s="9"/>
      <c r="D59" s="292"/>
      <c r="E59" s="230"/>
      <c r="F59" s="338"/>
      <c r="G59" s="338"/>
      <c r="H59" s="338"/>
      <c r="I59" s="338"/>
      <c r="J59" s="338"/>
      <c r="K59" s="300">
        <f>D59*E59</f>
        <v>0</v>
      </c>
      <c r="L59" s="268"/>
      <c r="M59" s="230"/>
      <c r="N59" s="338"/>
      <c r="O59" s="338"/>
      <c r="P59" s="338"/>
      <c r="Q59" s="338"/>
      <c r="R59" s="338"/>
      <c r="S59" s="300">
        <f>L59*M59</f>
        <v>0</v>
      </c>
      <c r="T59" s="268"/>
      <c r="U59" s="230"/>
      <c r="V59" s="338"/>
      <c r="W59" s="338"/>
      <c r="X59" s="338"/>
      <c r="Y59" s="338"/>
      <c r="Z59" s="338"/>
      <c r="AA59" s="300">
        <f>T59*U59</f>
        <v>0</v>
      </c>
      <c r="AB59" s="268"/>
      <c r="AC59" s="230"/>
      <c r="AD59" s="338"/>
      <c r="AE59" s="338"/>
      <c r="AF59" s="338"/>
      <c r="AG59" s="338"/>
      <c r="AH59" s="338"/>
      <c r="AI59" s="300">
        <f>AB59*AC59</f>
        <v>0</v>
      </c>
      <c r="AJ59" s="375"/>
      <c r="AK59" s="230"/>
      <c r="AL59" s="338"/>
      <c r="AM59" s="338"/>
      <c r="AN59" s="338"/>
      <c r="AO59" s="338"/>
      <c r="AP59" s="338"/>
      <c r="AQ59" s="300">
        <f>AJ59*AK59</f>
        <v>0</v>
      </c>
      <c r="AR59" s="373"/>
      <c r="AS59" s="329"/>
      <c r="AT59" s="340"/>
      <c r="AU59" s="340"/>
      <c r="AV59" s="340"/>
      <c r="AW59" s="340"/>
      <c r="AX59" s="338"/>
      <c r="AY59" s="300">
        <f>AR59*AS59</f>
        <v>0</v>
      </c>
      <c r="AZ59" s="322"/>
      <c r="BA59" s="305">
        <f>K59+S59+AA59+AI59+AQ59+AY59</f>
        <v>0</v>
      </c>
    </row>
    <row r="60" spans="1:53" x14ac:dyDescent="0.25">
      <c r="A60" s="11"/>
      <c r="B60" s="6" t="s">
        <v>46</v>
      </c>
      <c r="C60" s="10"/>
      <c r="D60" s="290"/>
      <c r="E60" s="6"/>
      <c r="F60" s="10"/>
      <c r="G60" s="10"/>
      <c r="H60" s="10"/>
      <c r="I60" s="10"/>
      <c r="J60" s="10"/>
      <c r="K60" s="279">
        <f>SUM(K57:K59)</f>
        <v>0</v>
      </c>
      <c r="L60" s="261"/>
      <c r="M60" s="6"/>
      <c r="N60" s="10"/>
      <c r="O60" s="10"/>
      <c r="P60" s="10"/>
      <c r="Q60" s="10"/>
      <c r="R60" s="10"/>
      <c r="S60" s="279">
        <f>SUM(S57:S59)</f>
        <v>0</v>
      </c>
      <c r="T60" s="261"/>
      <c r="U60" s="6"/>
      <c r="V60" s="10"/>
      <c r="W60" s="10"/>
      <c r="X60" s="10"/>
      <c r="Y60" s="10"/>
      <c r="Z60" s="10"/>
      <c r="AA60" s="279">
        <f>SUM(AA57:AA59)</f>
        <v>0</v>
      </c>
      <c r="AB60" s="261"/>
      <c r="AC60" s="6"/>
      <c r="AD60" s="10"/>
      <c r="AE60" s="10"/>
      <c r="AF60" s="10"/>
      <c r="AG60" s="10"/>
      <c r="AH60" s="10"/>
      <c r="AI60" s="279">
        <f>SUM(AI57:AI59)</f>
        <v>0</v>
      </c>
      <c r="AJ60" s="261"/>
      <c r="AK60" s="6"/>
      <c r="AL60" s="10"/>
      <c r="AM60" s="10"/>
      <c r="AN60" s="10"/>
      <c r="AO60" s="10"/>
      <c r="AP60" s="10"/>
      <c r="AQ60" s="279">
        <f>SUM(AQ57:AQ59)</f>
        <v>0</v>
      </c>
      <c r="AR60" s="16"/>
      <c r="AS60" s="261"/>
      <c r="AT60" s="261"/>
      <c r="AU60" s="261"/>
      <c r="AV60" s="261"/>
      <c r="AW60" s="261"/>
      <c r="AX60" s="10"/>
      <c r="AY60" s="279">
        <f>SUM(AY57:AY59)</f>
        <v>0</v>
      </c>
      <c r="AZ60" s="323"/>
      <c r="BA60" s="306">
        <f>K60+S60+AA60+AI60+AQ60+AY60</f>
        <v>0</v>
      </c>
    </row>
    <row r="61" spans="1:53" s="35" customFormat="1" ht="13" x14ac:dyDescent="0.3">
      <c r="A61" s="342" t="s">
        <v>30</v>
      </c>
      <c r="B61" s="343"/>
      <c r="C61" s="344"/>
      <c r="D61" s="345"/>
      <c r="E61" s="343"/>
      <c r="F61" s="344"/>
      <c r="G61" s="344"/>
      <c r="H61" s="344"/>
      <c r="I61" s="344"/>
      <c r="J61" s="344"/>
      <c r="K61" s="346">
        <f>F32+K35+K38+K44+K50+K56+K60</f>
        <v>0</v>
      </c>
      <c r="L61" s="347"/>
      <c r="M61" s="343"/>
      <c r="N61" s="344"/>
      <c r="O61" s="344"/>
      <c r="P61" s="344"/>
      <c r="Q61" s="344"/>
      <c r="R61" s="344"/>
      <c r="S61" s="346">
        <f>N32+S35+S38+S44+S50+S56+S60</f>
        <v>0</v>
      </c>
      <c r="T61" s="347"/>
      <c r="U61" s="343"/>
      <c r="V61" s="344"/>
      <c r="W61" s="344"/>
      <c r="X61" s="344"/>
      <c r="Y61" s="344"/>
      <c r="Z61" s="344"/>
      <c r="AA61" s="346">
        <f>V32+AA35+AA38+AA44+AA50+AA56+AA60</f>
        <v>0</v>
      </c>
      <c r="AB61" s="347"/>
      <c r="AC61" s="343"/>
      <c r="AD61" s="344"/>
      <c r="AE61" s="344"/>
      <c r="AF61" s="344"/>
      <c r="AG61" s="344"/>
      <c r="AH61" s="344"/>
      <c r="AI61" s="346">
        <f>AD32+AI35+AI38+AI44+AI50+AI56+AI60</f>
        <v>0</v>
      </c>
      <c r="AJ61" s="347"/>
      <c r="AK61" s="343"/>
      <c r="AL61" s="344"/>
      <c r="AM61" s="344"/>
      <c r="AN61" s="344"/>
      <c r="AO61" s="344"/>
      <c r="AP61" s="344"/>
      <c r="AQ61" s="346">
        <f>AL32+AQ35+AQ38+AQ44+AQ50+AQ56+AQ60</f>
        <v>0</v>
      </c>
      <c r="AR61" s="342"/>
      <c r="AS61" s="347"/>
      <c r="AT61" s="347"/>
      <c r="AU61" s="347"/>
      <c r="AV61" s="347"/>
      <c r="AW61" s="347"/>
      <c r="AX61" s="344"/>
      <c r="AY61" s="346">
        <f>AT32+AY35+AY38+AY44+AY50+AY56+AY60</f>
        <v>0</v>
      </c>
      <c r="AZ61" s="348"/>
      <c r="BA61" s="349">
        <f>K61+S61+AA61+AI61+AQ61+AY61</f>
        <v>0</v>
      </c>
    </row>
    <row r="62" spans="1:53" x14ac:dyDescent="0.25">
      <c r="A62" s="26" t="s">
        <v>263</v>
      </c>
      <c r="B62" s="2"/>
      <c r="C62" s="9"/>
      <c r="D62" s="379" t="s">
        <v>71</v>
      </c>
      <c r="E62" s="380" t="s">
        <v>38</v>
      </c>
      <c r="F62" s="9"/>
      <c r="G62" s="9"/>
      <c r="H62" s="9"/>
      <c r="I62" s="9"/>
      <c r="J62" s="9"/>
      <c r="K62" s="280"/>
      <c r="L62" s="379" t="s">
        <v>71</v>
      </c>
      <c r="M62" s="380" t="s">
        <v>38</v>
      </c>
      <c r="N62" s="9"/>
      <c r="O62" s="9"/>
      <c r="P62" s="9"/>
      <c r="Q62" s="9"/>
      <c r="R62" s="9"/>
      <c r="S62" s="280"/>
      <c r="T62" s="379" t="s">
        <v>71</v>
      </c>
      <c r="U62" s="380" t="s">
        <v>38</v>
      </c>
      <c r="V62" s="9"/>
      <c r="W62" s="9"/>
      <c r="X62" s="9"/>
      <c r="Y62" s="9"/>
      <c r="Z62" s="9"/>
      <c r="AA62" s="280"/>
      <c r="AB62" s="379" t="s">
        <v>71</v>
      </c>
      <c r="AC62" s="380" t="s">
        <v>38</v>
      </c>
      <c r="AD62" s="9"/>
      <c r="AE62" s="9"/>
      <c r="AF62" s="9"/>
      <c r="AG62" s="9"/>
      <c r="AH62" s="9"/>
      <c r="AI62" s="280"/>
      <c r="AJ62" s="379" t="s">
        <v>71</v>
      </c>
      <c r="AK62" s="380" t="s">
        <v>38</v>
      </c>
      <c r="AL62" s="9"/>
      <c r="AM62" s="9"/>
      <c r="AN62" s="9"/>
      <c r="AO62" s="9"/>
      <c r="AP62" s="9"/>
      <c r="AQ62" s="280"/>
      <c r="AR62" s="379" t="s">
        <v>71</v>
      </c>
      <c r="AS62" s="380" t="s">
        <v>38</v>
      </c>
      <c r="AT62" s="259"/>
      <c r="AU62" s="259"/>
      <c r="AV62" s="259"/>
      <c r="AW62" s="259"/>
      <c r="AX62" s="9"/>
      <c r="AY62" s="280"/>
      <c r="AZ62" s="321"/>
      <c r="BA62" s="305"/>
    </row>
    <row r="63" spans="1:53" x14ac:dyDescent="0.25">
      <c r="A63" s="11"/>
      <c r="B63" t="str">
        <f>IF(LaborCollection="Academia","F&amp;A","G&amp;A")</f>
        <v>G&amp;A</v>
      </c>
      <c r="C63" s="9"/>
      <c r="D63" s="289">
        <f>K61</f>
        <v>0</v>
      </c>
      <c r="E63" s="230">
        <v>0</v>
      </c>
      <c r="F63" s="338"/>
      <c r="G63" s="338"/>
      <c r="H63" s="338"/>
      <c r="I63" s="338"/>
      <c r="J63" s="338"/>
      <c r="K63" s="300">
        <f>D63*E63</f>
        <v>0</v>
      </c>
      <c r="L63" s="267">
        <f>S61</f>
        <v>0</v>
      </c>
      <c r="M63" s="230">
        <v>0</v>
      </c>
      <c r="N63" s="338"/>
      <c r="O63" s="338"/>
      <c r="P63" s="338"/>
      <c r="Q63" s="338"/>
      <c r="R63" s="338"/>
      <c r="S63" s="300">
        <f>L63*M63</f>
        <v>0</v>
      </c>
      <c r="T63" s="267">
        <f>AA61</f>
        <v>0</v>
      </c>
      <c r="U63" s="230">
        <v>0</v>
      </c>
      <c r="V63" s="338"/>
      <c r="W63" s="338"/>
      <c r="X63" s="338"/>
      <c r="Y63" s="338"/>
      <c r="Z63" s="338"/>
      <c r="AA63" s="300">
        <f>T63*U63</f>
        <v>0</v>
      </c>
      <c r="AB63" s="267">
        <f>AI61</f>
        <v>0</v>
      </c>
      <c r="AC63" s="230">
        <v>0</v>
      </c>
      <c r="AD63" s="338"/>
      <c r="AE63" s="338"/>
      <c r="AF63" s="338"/>
      <c r="AG63" s="338"/>
      <c r="AH63" s="338"/>
      <c r="AI63" s="300">
        <f>AB63*AC63</f>
        <v>0</v>
      </c>
      <c r="AJ63" s="267">
        <f>AQ61</f>
        <v>0</v>
      </c>
      <c r="AK63" s="230">
        <v>0</v>
      </c>
      <c r="AL63" s="338"/>
      <c r="AM63" s="338"/>
      <c r="AN63" s="338"/>
      <c r="AO63" s="338"/>
      <c r="AP63" s="338"/>
      <c r="AQ63" s="300">
        <f>AJ63*AK63</f>
        <v>0</v>
      </c>
      <c r="AR63" s="374">
        <f>AY32+AY35+AY38+AY44+AY50+AY56+AY60</f>
        <v>0</v>
      </c>
      <c r="AS63" s="230">
        <v>0</v>
      </c>
      <c r="AT63" s="340"/>
      <c r="AU63" s="340"/>
      <c r="AV63" s="340"/>
      <c r="AW63" s="340"/>
      <c r="AX63" s="338"/>
      <c r="AY63" s="300">
        <f>AR63*AS63</f>
        <v>0</v>
      </c>
      <c r="AZ63" s="322"/>
      <c r="BA63" s="305">
        <f>K63+S63+AA63+AI63+AQ63+AY63</f>
        <v>0</v>
      </c>
    </row>
    <row r="64" spans="1:53" x14ac:dyDescent="0.25">
      <c r="A64" s="11"/>
      <c r="B64" s="398" t="s">
        <v>3</v>
      </c>
      <c r="C64" s="9"/>
      <c r="D64" s="293"/>
      <c r="E64" s="230"/>
      <c r="F64" s="338"/>
      <c r="G64" s="338"/>
      <c r="H64" s="338"/>
      <c r="I64" s="338"/>
      <c r="J64" s="338"/>
      <c r="K64" s="300">
        <f>D64*E64</f>
        <v>0</v>
      </c>
      <c r="L64" s="269"/>
      <c r="M64" s="230"/>
      <c r="N64" s="338"/>
      <c r="O64" s="338"/>
      <c r="P64" s="338"/>
      <c r="Q64" s="338"/>
      <c r="R64" s="338"/>
      <c r="S64" s="300">
        <f>L64*M64</f>
        <v>0</v>
      </c>
      <c r="T64" s="269"/>
      <c r="U64" s="230"/>
      <c r="V64" s="338"/>
      <c r="W64" s="338"/>
      <c r="X64" s="338"/>
      <c r="Y64" s="338"/>
      <c r="Z64" s="338"/>
      <c r="AA64" s="300">
        <f>T64*U64</f>
        <v>0</v>
      </c>
      <c r="AB64" s="269"/>
      <c r="AC64" s="230"/>
      <c r="AD64" s="338"/>
      <c r="AE64" s="338"/>
      <c r="AF64" s="338"/>
      <c r="AG64" s="338"/>
      <c r="AH64" s="338"/>
      <c r="AI64" s="300">
        <f>AB64*AC64</f>
        <v>0</v>
      </c>
      <c r="AJ64" s="269"/>
      <c r="AK64" s="230"/>
      <c r="AL64" s="338"/>
      <c r="AM64" s="338"/>
      <c r="AN64" s="338"/>
      <c r="AO64" s="338"/>
      <c r="AP64" s="338"/>
      <c r="AQ64" s="300">
        <f>AJ64*AK64</f>
        <v>0</v>
      </c>
      <c r="AR64" s="373"/>
      <c r="AS64" s="230"/>
      <c r="AT64" s="340"/>
      <c r="AU64" s="340"/>
      <c r="AV64" s="340"/>
      <c r="AW64" s="340"/>
      <c r="AX64" s="338"/>
      <c r="AY64" s="300">
        <f>AR64*AS64</f>
        <v>0</v>
      </c>
      <c r="AZ64" s="322"/>
      <c r="BA64" s="305">
        <f>K64+S64+AA64+AI64+AQ64+AY64</f>
        <v>0</v>
      </c>
    </row>
    <row r="65" spans="1:53" x14ac:dyDescent="0.25">
      <c r="A65" s="11"/>
      <c r="B65" s="6" t="s">
        <v>51</v>
      </c>
      <c r="C65" s="10"/>
      <c r="D65" s="290"/>
      <c r="E65" s="6"/>
      <c r="F65" s="10"/>
      <c r="G65" s="10"/>
      <c r="H65" s="10"/>
      <c r="I65" s="10"/>
      <c r="J65" s="10"/>
      <c r="K65" s="279">
        <f>SUM(K62:K64)</f>
        <v>0</v>
      </c>
      <c r="L65" s="261"/>
      <c r="M65" s="6"/>
      <c r="N65" s="10"/>
      <c r="O65" s="10"/>
      <c r="P65" s="10"/>
      <c r="Q65" s="10"/>
      <c r="R65" s="10"/>
      <c r="S65" s="279">
        <f>SUM(S63:S64)</f>
        <v>0</v>
      </c>
      <c r="T65" s="261"/>
      <c r="U65" s="6"/>
      <c r="V65" s="10"/>
      <c r="W65" s="10"/>
      <c r="X65" s="10"/>
      <c r="Y65" s="10"/>
      <c r="Z65" s="10"/>
      <c r="AA65" s="279">
        <f>SUM(AA63:AA64)</f>
        <v>0</v>
      </c>
      <c r="AB65" s="261"/>
      <c r="AC65" s="6"/>
      <c r="AD65" s="10"/>
      <c r="AE65" s="10"/>
      <c r="AF65" s="10"/>
      <c r="AG65" s="10"/>
      <c r="AH65" s="10"/>
      <c r="AI65" s="279">
        <f>SUM(AI63:AI64)</f>
        <v>0</v>
      </c>
      <c r="AJ65" s="261"/>
      <c r="AK65" s="6"/>
      <c r="AL65" s="10"/>
      <c r="AM65" s="10"/>
      <c r="AN65" s="10"/>
      <c r="AO65" s="10"/>
      <c r="AP65" s="10"/>
      <c r="AQ65" s="279">
        <f>SUM(AQ63:AQ64)</f>
        <v>0</v>
      </c>
      <c r="AR65" s="16"/>
      <c r="AS65" s="261"/>
      <c r="AT65" s="261"/>
      <c r="AU65" s="261"/>
      <c r="AV65" s="261"/>
      <c r="AW65" s="261"/>
      <c r="AX65" s="10"/>
      <c r="AY65" s="279">
        <f>SUM(AY63:AY64)</f>
        <v>0</v>
      </c>
      <c r="AZ65" s="323"/>
      <c r="BA65" s="306">
        <f>K65+S65+AA65+AI65+AQ65+AY65</f>
        <v>0</v>
      </c>
    </row>
    <row r="66" spans="1:53" x14ac:dyDescent="0.25">
      <c r="A66" s="342" t="s">
        <v>30</v>
      </c>
      <c r="B66" s="350"/>
      <c r="C66" s="351"/>
      <c r="D66" s="352"/>
      <c r="E66" s="350"/>
      <c r="F66" s="351"/>
      <c r="G66" s="351"/>
      <c r="H66" s="351"/>
      <c r="I66" s="351"/>
      <c r="J66" s="351"/>
      <c r="K66" s="346">
        <f>K61+K65</f>
        <v>0</v>
      </c>
      <c r="L66" s="353"/>
      <c r="M66" s="350"/>
      <c r="N66" s="351"/>
      <c r="O66" s="351"/>
      <c r="P66" s="351"/>
      <c r="Q66" s="351"/>
      <c r="R66" s="351"/>
      <c r="S66" s="346">
        <f>S61+S65</f>
        <v>0</v>
      </c>
      <c r="T66" s="353"/>
      <c r="U66" s="350"/>
      <c r="V66" s="351"/>
      <c r="W66" s="351"/>
      <c r="X66" s="351"/>
      <c r="Y66" s="351"/>
      <c r="Z66" s="351"/>
      <c r="AA66" s="346">
        <f>AA61+AA65</f>
        <v>0</v>
      </c>
      <c r="AB66" s="353"/>
      <c r="AC66" s="350"/>
      <c r="AD66" s="351"/>
      <c r="AE66" s="351"/>
      <c r="AF66" s="351"/>
      <c r="AG66" s="351"/>
      <c r="AH66" s="351"/>
      <c r="AI66" s="346">
        <f>AI61+AI65</f>
        <v>0</v>
      </c>
      <c r="AJ66" s="353"/>
      <c r="AK66" s="350"/>
      <c r="AL66" s="351"/>
      <c r="AM66" s="351"/>
      <c r="AN66" s="351"/>
      <c r="AO66" s="351"/>
      <c r="AP66" s="351"/>
      <c r="AQ66" s="346">
        <f>AQ61+AQ65</f>
        <v>0</v>
      </c>
      <c r="AR66" s="354"/>
      <c r="AS66" s="353"/>
      <c r="AT66" s="353"/>
      <c r="AU66" s="353"/>
      <c r="AV66" s="353"/>
      <c r="AW66" s="353"/>
      <c r="AX66" s="351"/>
      <c r="AY66" s="346">
        <f>AY61+AY65</f>
        <v>0</v>
      </c>
      <c r="AZ66" s="355"/>
      <c r="BA66" s="356">
        <f>K66+S66+AA66+AI66+AQ66+AY66</f>
        <v>0</v>
      </c>
    </row>
    <row r="67" spans="1:53" x14ac:dyDescent="0.25">
      <c r="A67" s="26" t="s">
        <v>264</v>
      </c>
      <c r="B67" s="2"/>
      <c r="C67" s="9"/>
      <c r="D67" s="379" t="s">
        <v>71</v>
      </c>
      <c r="E67" s="380" t="s">
        <v>38</v>
      </c>
      <c r="F67" s="9"/>
      <c r="G67" s="9"/>
      <c r="H67" s="9"/>
      <c r="I67" s="9"/>
      <c r="J67" s="9"/>
      <c r="K67" s="280"/>
      <c r="L67" s="379" t="s">
        <v>71</v>
      </c>
      <c r="M67" s="380" t="s">
        <v>38</v>
      </c>
      <c r="N67" s="9"/>
      <c r="O67" s="9"/>
      <c r="P67" s="9"/>
      <c r="Q67" s="9"/>
      <c r="R67" s="9"/>
      <c r="S67" s="280"/>
      <c r="T67" s="379" t="s">
        <v>71</v>
      </c>
      <c r="U67" s="380" t="s">
        <v>38</v>
      </c>
      <c r="V67" s="9"/>
      <c r="W67" s="9"/>
      <c r="X67" s="9"/>
      <c r="Y67" s="9"/>
      <c r="Z67" s="9"/>
      <c r="AA67" s="280"/>
      <c r="AB67" s="379" t="s">
        <v>71</v>
      </c>
      <c r="AC67" s="380" t="s">
        <v>38</v>
      </c>
      <c r="AD67" s="9"/>
      <c r="AE67" s="9"/>
      <c r="AF67" s="9"/>
      <c r="AG67" s="9"/>
      <c r="AH67" s="9"/>
      <c r="AI67" s="280"/>
      <c r="AJ67" s="379" t="s">
        <v>71</v>
      </c>
      <c r="AK67" s="380" t="s">
        <v>38</v>
      </c>
      <c r="AL67" s="9"/>
      <c r="AM67" s="9"/>
      <c r="AN67" s="9"/>
      <c r="AO67" s="9"/>
      <c r="AP67" s="9"/>
      <c r="AQ67" s="280"/>
      <c r="AR67" s="379" t="s">
        <v>71</v>
      </c>
      <c r="AS67" s="380" t="s">
        <v>38</v>
      </c>
      <c r="AT67" s="259"/>
      <c r="AU67" s="259"/>
      <c r="AV67" s="259"/>
      <c r="AW67" s="259"/>
      <c r="AX67" s="9"/>
      <c r="AY67" s="280"/>
      <c r="AZ67" s="321"/>
      <c r="BA67" s="305"/>
    </row>
    <row r="68" spans="1:53" x14ac:dyDescent="0.25">
      <c r="A68" s="11"/>
      <c r="B68" s="7" t="s">
        <v>4</v>
      </c>
      <c r="C68" s="9"/>
      <c r="D68" s="293">
        <v>0</v>
      </c>
      <c r="E68" s="230">
        <v>0</v>
      </c>
      <c r="F68" s="338"/>
      <c r="G68" s="338"/>
      <c r="H68" s="338"/>
      <c r="I68" s="338"/>
      <c r="J68" s="338"/>
      <c r="K68" s="300">
        <f>D68*E68</f>
        <v>0</v>
      </c>
      <c r="L68" s="269">
        <v>0</v>
      </c>
      <c r="M68" s="230">
        <v>0</v>
      </c>
      <c r="N68" s="338"/>
      <c r="O68" s="338"/>
      <c r="P68" s="338"/>
      <c r="Q68" s="338"/>
      <c r="R68" s="338"/>
      <c r="S68" s="300">
        <f>L68*M68</f>
        <v>0</v>
      </c>
      <c r="T68" s="269">
        <v>0</v>
      </c>
      <c r="U68" s="230">
        <v>0</v>
      </c>
      <c r="V68" s="338"/>
      <c r="W68" s="338"/>
      <c r="X68" s="338"/>
      <c r="Y68" s="338"/>
      <c r="Z68" s="338"/>
      <c r="AA68" s="300">
        <f>T68*U68</f>
        <v>0</v>
      </c>
      <c r="AB68" s="269">
        <v>0</v>
      </c>
      <c r="AC68" s="230">
        <v>0</v>
      </c>
      <c r="AD68" s="338"/>
      <c r="AE68" s="338"/>
      <c r="AF68" s="338"/>
      <c r="AG68" s="338"/>
      <c r="AH68" s="338"/>
      <c r="AI68" s="300">
        <f>AB68*AC68</f>
        <v>0</v>
      </c>
      <c r="AJ68" s="269">
        <v>0</v>
      </c>
      <c r="AK68" s="230">
        <v>0</v>
      </c>
      <c r="AL68" s="338"/>
      <c r="AM68" s="338"/>
      <c r="AN68" s="338"/>
      <c r="AO68" s="338"/>
      <c r="AP68" s="338"/>
      <c r="AQ68" s="300">
        <f>AJ68*AK68</f>
        <v>0</v>
      </c>
      <c r="AR68" s="269">
        <v>0</v>
      </c>
      <c r="AS68" s="230">
        <v>0</v>
      </c>
      <c r="AT68" s="340"/>
      <c r="AU68" s="340"/>
      <c r="AV68" s="340"/>
      <c r="AW68" s="340"/>
      <c r="AX68" s="338"/>
      <c r="AY68" s="300">
        <f>AR68*AS68</f>
        <v>0</v>
      </c>
      <c r="AZ68" s="322"/>
      <c r="BA68" s="305">
        <f t="shared" ref="BA68:BA73" si="35">K68+S68+AA68+AI68+AQ68+AY68</f>
        <v>0</v>
      </c>
    </row>
    <row r="69" spans="1:53" x14ac:dyDescent="0.25">
      <c r="A69" s="11"/>
      <c r="B69" s="398" t="s">
        <v>5</v>
      </c>
      <c r="C69" s="9"/>
      <c r="D69" s="293"/>
      <c r="E69" s="230"/>
      <c r="F69" s="338"/>
      <c r="G69" s="338"/>
      <c r="H69" s="338"/>
      <c r="I69" s="338"/>
      <c r="J69" s="338"/>
      <c r="K69" s="300">
        <f>D69*E69</f>
        <v>0</v>
      </c>
      <c r="L69" s="269"/>
      <c r="M69" s="230"/>
      <c r="N69" s="338"/>
      <c r="O69" s="338"/>
      <c r="P69" s="338"/>
      <c r="Q69" s="338"/>
      <c r="R69" s="338"/>
      <c r="S69" s="300">
        <f>L69*M69</f>
        <v>0</v>
      </c>
      <c r="T69" s="269"/>
      <c r="U69" s="230"/>
      <c r="V69" s="338"/>
      <c r="W69" s="338"/>
      <c r="X69" s="338"/>
      <c r="Y69" s="338"/>
      <c r="Z69" s="338"/>
      <c r="AA69" s="300">
        <f>T69*U69</f>
        <v>0</v>
      </c>
      <c r="AB69" s="269"/>
      <c r="AC69" s="230"/>
      <c r="AD69" s="338"/>
      <c r="AE69" s="338"/>
      <c r="AF69" s="338"/>
      <c r="AG69" s="338"/>
      <c r="AH69" s="338"/>
      <c r="AI69" s="300">
        <f>AB69*AC69</f>
        <v>0</v>
      </c>
      <c r="AJ69" s="269"/>
      <c r="AK69" s="230"/>
      <c r="AL69" s="338"/>
      <c r="AM69" s="338"/>
      <c r="AN69" s="338"/>
      <c r="AO69" s="338"/>
      <c r="AP69" s="338"/>
      <c r="AQ69" s="300">
        <f>AJ69*AK69</f>
        <v>0</v>
      </c>
      <c r="AR69" s="269"/>
      <c r="AS69" s="230"/>
      <c r="AT69" s="340"/>
      <c r="AU69" s="340"/>
      <c r="AV69" s="340"/>
      <c r="AW69" s="340"/>
      <c r="AX69" s="338"/>
      <c r="AY69" s="300">
        <f>AR69*AS69</f>
        <v>0</v>
      </c>
      <c r="AZ69" s="322"/>
      <c r="BA69" s="305">
        <f t="shared" si="35"/>
        <v>0</v>
      </c>
    </row>
    <row r="70" spans="1:53" x14ac:dyDescent="0.25">
      <c r="A70" s="11"/>
      <c r="B70" s="6" t="s">
        <v>32</v>
      </c>
      <c r="C70" s="10"/>
      <c r="D70" s="290"/>
      <c r="E70" s="6"/>
      <c r="F70" s="10"/>
      <c r="G70" s="10"/>
      <c r="H70" s="10"/>
      <c r="I70" s="10"/>
      <c r="J70" s="10"/>
      <c r="K70" s="279">
        <f>SUM(K67:K69)</f>
        <v>0</v>
      </c>
      <c r="L70" s="261"/>
      <c r="M70" s="6"/>
      <c r="N70" s="10"/>
      <c r="O70" s="10"/>
      <c r="P70" s="10"/>
      <c r="Q70" s="10"/>
      <c r="R70" s="10"/>
      <c r="S70" s="279">
        <f>SUM(S68:S69)</f>
        <v>0</v>
      </c>
      <c r="T70" s="261"/>
      <c r="U70" s="6"/>
      <c r="V70" s="10"/>
      <c r="W70" s="10"/>
      <c r="X70" s="10"/>
      <c r="Y70" s="10"/>
      <c r="Z70" s="10"/>
      <c r="AA70" s="279">
        <f>SUM(AA68:AA69)</f>
        <v>0</v>
      </c>
      <c r="AB70" s="261"/>
      <c r="AC70" s="6"/>
      <c r="AD70" s="10"/>
      <c r="AE70" s="10"/>
      <c r="AF70" s="10"/>
      <c r="AG70" s="10"/>
      <c r="AH70" s="10"/>
      <c r="AI70" s="279">
        <f>SUM(AI68:AI69)</f>
        <v>0</v>
      </c>
      <c r="AJ70" s="261"/>
      <c r="AK70" s="6"/>
      <c r="AL70" s="10"/>
      <c r="AM70" s="10"/>
      <c r="AN70" s="10"/>
      <c r="AO70" s="10"/>
      <c r="AP70" s="10"/>
      <c r="AQ70" s="279">
        <f>SUM(AQ68:AQ69)</f>
        <v>0</v>
      </c>
      <c r="AR70" s="16"/>
      <c r="AS70" s="261"/>
      <c r="AT70" s="261"/>
      <c r="AU70" s="261"/>
      <c r="AV70" s="261"/>
      <c r="AW70" s="261"/>
      <c r="AX70" s="10"/>
      <c r="AY70" s="279">
        <f>SUM(AY68:AY69)</f>
        <v>0</v>
      </c>
      <c r="AZ70" s="323"/>
      <c r="BA70" s="306">
        <f t="shared" si="35"/>
        <v>0</v>
      </c>
    </row>
    <row r="71" spans="1:53" x14ac:dyDescent="0.25">
      <c r="A71" s="27" t="s">
        <v>31</v>
      </c>
      <c r="B71" s="21"/>
      <c r="C71" s="22"/>
      <c r="D71" s="294"/>
      <c r="E71" s="21"/>
      <c r="F71" s="22"/>
      <c r="G71" s="22"/>
      <c r="H71" s="22"/>
      <c r="I71" s="22"/>
      <c r="J71" s="22"/>
      <c r="K71" s="282">
        <f>K66+K70</f>
        <v>0</v>
      </c>
      <c r="L71" s="263"/>
      <c r="M71" s="21"/>
      <c r="N71" s="22"/>
      <c r="O71" s="22"/>
      <c r="P71" s="22"/>
      <c r="Q71" s="22"/>
      <c r="R71" s="22"/>
      <c r="S71" s="282">
        <f>S66+S70</f>
        <v>0</v>
      </c>
      <c r="T71" s="263"/>
      <c r="U71" s="21"/>
      <c r="V71" s="22"/>
      <c r="W71" s="22"/>
      <c r="X71" s="22"/>
      <c r="Y71" s="22"/>
      <c r="Z71" s="22"/>
      <c r="AA71" s="282">
        <f>AA66+AA70</f>
        <v>0</v>
      </c>
      <c r="AB71" s="263"/>
      <c r="AC71" s="21"/>
      <c r="AD71" s="22"/>
      <c r="AE71" s="22"/>
      <c r="AF71" s="22"/>
      <c r="AG71" s="22"/>
      <c r="AH71" s="22"/>
      <c r="AI71" s="282">
        <f>AI66+AI70</f>
        <v>0</v>
      </c>
      <c r="AJ71" s="263"/>
      <c r="AK71" s="21"/>
      <c r="AL71" s="22"/>
      <c r="AM71" s="22"/>
      <c r="AN71" s="22"/>
      <c r="AO71" s="22"/>
      <c r="AP71" s="22"/>
      <c r="AQ71" s="282">
        <f>AQ66+AQ70</f>
        <v>0</v>
      </c>
      <c r="AR71" s="23"/>
      <c r="AS71" s="263"/>
      <c r="AT71" s="263"/>
      <c r="AU71" s="263"/>
      <c r="AV71" s="263"/>
      <c r="AW71" s="263"/>
      <c r="AX71" s="22"/>
      <c r="AY71" s="282">
        <f>AY66+AY70</f>
        <v>0</v>
      </c>
      <c r="AZ71" s="325"/>
      <c r="BA71" s="309">
        <f t="shared" si="35"/>
        <v>0</v>
      </c>
    </row>
    <row r="72" spans="1:53" ht="13" thickBot="1" x14ac:dyDescent="0.3">
      <c r="A72" s="44" t="s">
        <v>357</v>
      </c>
      <c r="B72" s="28"/>
      <c r="C72" s="168" t="s">
        <v>89</v>
      </c>
      <c r="D72" s="289">
        <f>K66</f>
        <v>0</v>
      </c>
      <c r="E72" s="230">
        <v>0</v>
      </c>
      <c r="F72" s="339"/>
      <c r="G72" s="339"/>
      <c r="H72" s="339"/>
      <c r="I72" s="339"/>
      <c r="J72" s="339"/>
      <c r="K72" s="300">
        <f>D72*E72</f>
        <v>0</v>
      </c>
      <c r="L72" s="267">
        <f>S66</f>
        <v>0</v>
      </c>
      <c r="M72" s="230">
        <v>0</v>
      </c>
      <c r="N72" s="339"/>
      <c r="O72" s="339"/>
      <c r="P72" s="339"/>
      <c r="Q72" s="339"/>
      <c r="R72" s="339"/>
      <c r="S72" s="300">
        <f>L72*M72</f>
        <v>0</v>
      </c>
      <c r="T72" s="267">
        <f>AA66</f>
        <v>0</v>
      </c>
      <c r="U72" s="230">
        <v>0</v>
      </c>
      <c r="V72" s="339"/>
      <c r="W72" s="339"/>
      <c r="X72" s="339"/>
      <c r="Y72" s="339"/>
      <c r="Z72" s="339"/>
      <c r="AA72" s="300">
        <f>T72*U72</f>
        <v>0</v>
      </c>
      <c r="AB72" s="267">
        <f>AI66</f>
        <v>0</v>
      </c>
      <c r="AC72" s="230">
        <v>0</v>
      </c>
      <c r="AD72" s="339"/>
      <c r="AE72" s="339"/>
      <c r="AF72" s="339"/>
      <c r="AG72" s="339"/>
      <c r="AH72" s="339"/>
      <c r="AI72" s="300">
        <f>AB72*AC72</f>
        <v>0</v>
      </c>
      <c r="AJ72" s="267">
        <f>AQ66</f>
        <v>0</v>
      </c>
      <c r="AK72" s="230">
        <v>0</v>
      </c>
      <c r="AL72" s="339"/>
      <c r="AM72" s="339"/>
      <c r="AN72" s="339"/>
      <c r="AO72" s="339"/>
      <c r="AP72" s="339"/>
      <c r="AQ72" s="300">
        <f>AJ72*AK72</f>
        <v>0</v>
      </c>
      <c r="AR72" s="374">
        <f>AY66</f>
        <v>0</v>
      </c>
      <c r="AS72" s="230">
        <v>0</v>
      </c>
      <c r="AT72" s="341"/>
      <c r="AU72" s="341"/>
      <c r="AV72" s="341"/>
      <c r="AW72" s="341"/>
      <c r="AX72" s="339"/>
      <c r="AY72" s="370">
        <f>AR72*AS72</f>
        <v>0</v>
      </c>
      <c r="AZ72" s="326"/>
      <c r="BA72" s="310">
        <f t="shared" si="35"/>
        <v>0</v>
      </c>
    </row>
    <row r="73" spans="1:53" ht="13" thickBot="1" x14ac:dyDescent="0.3">
      <c r="A73" s="357" t="s">
        <v>40</v>
      </c>
      <c r="B73" s="358"/>
      <c r="C73" s="359"/>
      <c r="D73" s="360"/>
      <c r="E73" s="358"/>
      <c r="F73" s="359"/>
      <c r="G73" s="359"/>
      <c r="H73" s="359"/>
      <c r="I73" s="359"/>
      <c r="J73" s="359"/>
      <c r="K73" s="361">
        <f>K71+K72</f>
        <v>0</v>
      </c>
      <c r="L73" s="362"/>
      <c r="M73" s="358"/>
      <c r="N73" s="359"/>
      <c r="O73" s="359"/>
      <c r="P73" s="359"/>
      <c r="Q73" s="359"/>
      <c r="R73" s="359"/>
      <c r="S73" s="361">
        <f>S71+S72</f>
        <v>0</v>
      </c>
      <c r="T73" s="362"/>
      <c r="U73" s="358"/>
      <c r="V73" s="359"/>
      <c r="W73" s="359"/>
      <c r="X73" s="359"/>
      <c r="Y73" s="359"/>
      <c r="Z73" s="359"/>
      <c r="AA73" s="361">
        <f>AA71+AA72</f>
        <v>0</v>
      </c>
      <c r="AB73" s="362"/>
      <c r="AC73" s="358"/>
      <c r="AD73" s="359"/>
      <c r="AE73" s="359"/>
      <c r="AF73" s="359"/>
      <c r="AG73" s="359"/>
      <c r="AH73" s="359"/>
      <c r="AI73" s="361">
        <f>AI71+AI72</f>
        <v>0</v>
      </c>
      <c r="AJ73" s="362"/>
      <c r="AK73" s="358"/>
      <c r="AL73" s="359"/>
      <c r="AM73" s="359"/>
      <c r="AN73" s="359"/>
      <c r="AO73" s="359"/>
      <c r="AP73" s="359"/>
      <c r="AQ73" s="361">
        <f>AQ71+AQ72</f>
        <v>0</v>
      </c>
      <c r="AR73" s="357"/>
      <c r="AS73" s="362"/>
      <c r="AT73" s="362"/>
      <c r="AU73" s="362"/>
      <c r="AV73" s="362"/>
      <c r="AW73" s="362"/>
      <c r="AX73" s="359"/>
      <c r="AY73" s="361">
        <f>AY71+AY72</f>
        <v>0</v>
      </c>
      <c r="AZ73" s="363"/>
      <c r="BA73" s="364">
        <f t="shared" si="35"/>
        <v>0</v>
      </c>
    </row>
    <row r="74" spans="1:53" x14ac:dyDescent="0.25">
      <c r="B74" t="str">
        <f>IF(LaborCollection="Academia","F&amp;A","G&amp;A")</f>
        <v>G&amp;A</v>
      </c>
      <c r="V74" s="118" t="s">
        <v>92</v>
      </c>
    </row>
    <row r="75" spans="1:53" ht="74.25" customHeight="1" x14ac:dyDescent="0.25">
      <c r="A75" s="159" t="s">
        <v>115</v>
      </c>
      <c r="B75" s="677" t="s">
        <v>122</v>
      </c>
      <c r="C75" s="677"/>
      <c r="D75" s="677"/>
      <c r="E75" s="677"/>
      <c r="F75" s="677"/>
      <c r="G75" s="677"/>
      <c r="H75" s="677"/>
      <c r="I75" s="677"/>
      <c r="J75" s="677"/>
      <c r="K75" s="677"/>
      <c r="L75" s="677"/>
      <c r="V75" s="118"/>
    </row>
    <row r="76" spans="1:53" ht="14.25" customHeight="1" x14ac:dyDescent="0.3">
      <c r="A76" s="35" t="s">
        <v>58</v>
      </c>
      <c r="B76" s="35" t="s">
        <v>116</v>
      </c>
    </row>
    <row r="77" spans="1:53" ht="18" customHeight="1" x14ac:dyDescent="0.3">
      <c r="A77" s="35" t="s">
        <v>22</v>
      </c>
      <c r="B77" s="35" t="s">
        <v>432</v>
      </c>
    </row>
    <row r="78" spans="1:53" ht="30" customHeight="1" x14ac:dyDescent="0.3">
      <c r="A78" s="35" t="s">
        <v>60</v>
      </c>
      <c r="B78" s="672" t="s">
        <v>433</v>
      </c>
      <c r="C78" s="672"/>
      <c r="D78" s="672"/>
      <c r="E78" s="672"/>
      <c r="F78" s="672"/>
      <c r="G78" s="672"/>
      <c r="H78" s="672"/>
      <c r="I78" s="672"/>
      <c r="J78" s="672"/>
      <c r="K78" s="672"/>
      <c r="L78" s="672"/>
      <c r="M78" s="672"/>
      <c r="N78" s="202"/>
      <c r="O78" s="202"/>
      <c r="P78" s="202"/>
      <c r="Q78" s="202"/>
      <c r="R78" s="202"/>
      <c r="S78" s="202"/>
      <c r="T78" s="202"/>
    </row>
    <row r="79" spans="1:53" ht="21.75" customHeight="1" x14ac:dyDescent="0.3">
      <c r="A79" s="35" t="s">
        <v>61</v>
      </c>
      <c r="B79" s="691" t="s">
        <v>324</v>
      </c>
      <c r="C79" s="691"/>
      <c r="D79" s="691"/>
      <c r="E79" s="691"/>
      <c r="F79" s="691"/>
      <c r="G79" s="691"/>
      <c r="H79" s="691"/>
      <c r="I79" s="691"/>
      <c r="J79" s="691"/>
      <c r="K79" s="691"/>
      <c r="L79" s="691"/>
      <c r="M79" s="691"/>
      <c r="N79" s="691"/>
      <c r="O79" s="691"/>
    </row>
    <row r="80" spans="1:53" ht="15.5" x14ac:dyDescent="0.25">
      <c r="B80" s="161"/>
    </row>
    <row r="81" spans="2:2" ht="15.5" x14ac:dyDescent="0.25">
      <c r="B81" s="161"/>
    </row>
    <row r="82" spans="2:2" ht="15.5" x14ac:dyDescent="0.25">
      <c r="B82" s="161"/>
    </row>
    <row r="83" spans="2:2" ht="15.5" x14ac:dyDescent="0.25">
      <c r="B83" s="161"/>
    </row>
    <row r="84" spans="2:2" ht="15.5" x14ac:dyDescent="0.25">
      <c r="B84" s="161"/>
    </row>
  </sheetData>
  <mergeCells count="16">
    <mergeCell ref="B79:O79"/>
    <mergeCell ref="B75:L75"/>
    <mergeCell ref="B78:M78"/>
    <mergeCell ref="G5:H5"/>
    <mergeCell ref="G6:H6"/>
    <mergeCell ref="O5:P5"/>
    <mergeCell ref="O6:P6"/>
    <mergeCell ref="AM6:AN6"/>
    <mergeCell ref="BA6:BB6"/>
    <mergeCell ref="G4:H4"/>
    <mergeCell ref="O4:P4"/>
    <mergeCell ref="AE4:AF4"/>
    <mergeCell ref="AE5:AF5"/>
    <mergeCell ref="AE6:AF6"/>
    <mergeCell ref="AM4:AN4"/>
    <mergeCell ref="AM5:AN5"/>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C2" sqref="C2"/>
    </sheetView>
  </sheetViews>
  <sheetFormatPr defaultColWidth="8.6328125" defaultRowHeight="12.5" x14ac:dyDescent="0.25"/>
  <cols>
    <col min="1" max="1" width="13.36328125" customWidth="1"/>
    <col min="2" max="2" width="42.453125" customWidth="1"/>
    <col min="3" max="3" width="30.36328125" bestFit="1" customWidth="1"/>
    <col min="4" max="4" width="11.6328125" customWidth="1"/>
    <col min="5" max="5" width="14.453125" bestFit="1" customWidth="1"/>
    <col min="6" max="18" width="12.6328125" customWidth="1"/>
    <col min="19" max="19" width="11.6328125" customWidth="1"/>
    <col min="20" max="20" width="12" customWidth="1"/>
    <col min="21" max="26" width="12.6328125" customWidth="1"/>
    <col min="27" max="27" width="11.6328125" customWidth="1"/>
    <col min="28" max="28" width="11.453125" customWidth="1"/>
    <col min="29" max="34" width="12.6328125" customWidth="1"/>
    <col min="35" max="35" width="11.6328125" customWidth="1"/>
    <col min="36" max="36" width="11" customWidth="1"/>
    <col min="37" max="42" width="12.6328125" customWidth="1"/>
    <col min="43" max="43" width="11.6328125" customWidth="1"/>
    <col min="44" max="44" width="11.36328125" customWidth="1"/>
    <col min="45" max="50" width="12.6328125" customWidth="1"/>
    <col min="51" max="51" width="11.6328125" customWidth="1"/>
    <col min="53" max="53" width="13" customWidth="1"/>
    <col min="54" max="54" width="12.36328125" customWidth="1"/>
  </cols>
  <sheetData>
    <row r="1" spans="1:54" s="196" customFormat="1" ht="13" x14ac:dyDescent="0.3">
      <c r="A1" s="193" t="s">
        <v>104</v>
      </c>
      <c r="B1" s="194"/>
      <c r="C1" s="327" t="s">
        <v>337</v>
      </c>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5"/>
    </row>
    <row r="2" spans="1:54" s="196" customFormat="1" ht="13" x14ac:dyDescent="0.3">
      <c r="A2" s="197" t="s">
        <v>431</v>
      </c>
      <c r="B2" s="198" t="str">
        <f>General!C2</f>
        <v>Proposer's Name (Prime or Subcontractor)</v>
      </c>
      <c r="C2" s="198"/>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200"/>
    </row>
    <row r="3" spans="1:54" s="196" customFormat="1" ht="13" x14ac:dyDescent="0.3">
      <c r="A3" s="197" t="s">
        <v>258</v>
      </c>
      <c r="B3" s="198" t="str">
        <f>General!C3</f>
        <v>Prime Contractor (Fill-in) (if applicable)</v>
      </c>
      <c r="C3" s="198"/>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200"/>
    </row>
    <row r="4" spans="1:54" ht="13.5" thickBot="1" x14ac:dyDescent="0.35">
      <c r="A4" s="29"/>
      <c r="B4" s="1"/>
      <c r="C4" s="1"/>
      <c r="D4" s="17"/>
      <c r="E4" s="43"/>
      <c r="F4" s="43"/>
      <c r="G4" s="683" t="s">
        <v>133</v>
      </c>
      <c r="H4" s="684"/>
      <c r="I4" s="43"/>
      <c r="J4" s="43"/>
      <c r="K4" s="17"/>
      <c r="L4" s="17"/>
      <c r="M4" s="17"/>
      <c r="N4" s="43"/>
      <c r="O4" s="683" t="s">
        <v>133</v>
      </c>
      <c r="P4" s="684"/>
      <c r="Q4" s="43"/>
      <c r="R4" s="43"/>
      <c r="S4" s="17"/>
      <c r="T4" s="17"/>
      <c r="U4" s="43"/>
      <c r="V4" s="43"/>
      <c r="W4" s="43" t="s">
        <v>133</v>
      </c>
      <c r="X4" s="43"/>
      <c r="Y4" s="43"/>
      <c r="Z4" s="43"/>
      <c r="AA4" s="17"/>
      <c r="AB4" s="17"/>
      <c r="AC4" s="17"/>
      <c r="AD4" s="17"/>
      <c r="AE4" s="683" t="s">
        <v>133</v>
      </c>
      <c r="AF4" s="684"/>
      <c r="AG4" s="17"/>
      <c r="AH4" s="43"/>
      <c r="AI4" s="17"/>
      <c r="AJ4" s="17"/>
      <c r="AK4" s="17"/>
      <c r="AL4" s="17"/>
      <c r="AM4" s="683" t="s">
        <v>133</v>
      </c>
      <c r="AN4" s="684"/>
      <c r="AO4" s="17"/>
      <c r="AP4" s="43"/>
      <c r="AQ4" s="17"/>
      <c r="AR4" s="17"/>
      <c r="AS4" s="17"/>
      <c r="AT4" s="17"/>
      <c r="AU4" s="17"/>
      <c r="AV4" s="43" t="s">
        <v>133</v>
      </c>
      <c r="AW4" s="17"/>
      <c r="AX4" s="43"/>
      <c r="AY4" s="31"/>
      <c r="AZ4" s="49"/>
      <c r="BA4" s="30"/>
    </row>
    <row r="5" spans="1:54" x14ac:dyDescent="0.25">
      <c r="B5" s="2"/>
      <c r="C5" s="9"/>
      <c r="D5" s="295"/>
      <c r="E5" s="232"/>
      <c r="F5" s="232"/>
      <c r="G5" s="689" t="str">
        <f>Period1_Label</f>
        <v>Proposer FY 1</v>
      </c>
      <c r="H5" s="690"/>
      <c r="I5" s="232"/>
      <c r="J5" s="232"/>
      <c r="K5" s="275"/>
      <c r="L5" s="264"/>
      <c r="M5" s="236"/>
      <c r="N5" s="237"/>
      <c r="O5" s="685" t="str">
        <f>Period2_Label</f>
        <v>Proposer FY 2</v>
      </c>
      <c r="P5" s="686"/>
      <c r="Q5" s="237"/>
      <c r="R5" s="237"/>
      <c r="S5" s="298"/>
      <c r="T5" s="270"/>
      <c r="U5" s="255"/>
      <c r="V5" s="232"/>
      <c r="W5" s="255" t="str">
        <f>Period3_Label</f>
        <v>Proposer FY 3</v>
      </c>
      <c r="X5" s="232"/>
      <c r="Y5" s="232"/>
      <c r="Z5" s="232"/>
      <c r="AA5" s="275"/>
      <c r="AB5" s="264"/>
      <c r="AC5" s="264"/>
      <c r="AD5" s="264"/>
      <c r="AE5" s="685" t="str">
        <f>Period4_Label</f>
        <v>Proposer FY 4</v>
      </c>
      <c r="AF5" s="686"/>
      <c r="AG5" s="264"/>
      <c r="AH5" s="237"/>
      <c r="AI5" s="298"/>
      <c r="AJ5" s="270"/>
      <c r="AK5" s="270"/>
      <c r="AL5" s="270"/>
      <c r="AM5" s="689" t="str">
        <f>Period5_Label</f>
        <v>Proposer FY 5</v>
      </c>
      <c r="AN5" s="690"/>
      <c r="AO5" s="270"/>
      <c r="AP5" s="232"/>
      <c r="AQ5" s="301"/>
      <c r="AR5" s="272"/>
      <c r="AS5" s="264"/>
      <c r="AT5" s="264"/>
      <c r="AU5" s="264"/>
      <c r="AV5" s="236" t="str">
        <f>Period6_Label</f>
        <v>Proposer FY 6</v>
      </c>
      <c r="AW5" s="264"/>
      <c r="AX5" s="237"/>
      <c r="AY5" s="303"/>
      <c r="AZ5" s="330"/>
      <c r="BA5" s="372" t="s">
        <v>27</v>
      </c>
      <c r="BB5" s="371"/>
    </row>
    <row r="6" spans="1:54" x14ac:dyDescent="0.25">
      <c r="A6" s="26" t="s">
        <v>121</v>
      </c>
      <c r="B6" s="2"/>
      <c r="C6" s="9"/>
      <c r="D6" s="296"/>
      <c r="E6" s="233"/>
      <c r="F6" s="233"/>
      <c r="G6" s="679" t="str">
        <f>CONCATENATE(TEXT('Proposer Constants'!B10,"MM/DD/YY")," to ",TEXT('Proposer Constants'!B11,"MM/DD/YY"))</f>
        <v>06/01/21 to 05/31/22</v>
      </c>
      <c r="H6" s="680"/>
      <c r="I6" s="234"/>
      <c r="J6" s="235"/>
      <c r="K6" s="276"/>
      <c r="L6" s="265"/>
      <c r="M6" s="238"/>
      <c r="N6" s="239"/>
      <c r="O6" s="687" t="str">
        <f>CONCATENATE(TEXT('Proposer Constants'!C10,"MM/DD/YY")," to ",TEXT('Proposer Constants'!C11,"MM/DD/YY"))</f>
        <v>06/01/22 to 05/31/23</v>
      </c>
      <c r="P6" s="688"/>
      <c r="Q6" s="239"/>
      <c r="R6" s="239"/>
      <c r="S6" s="299"/>
      <c r="T6" s="271"/>
      <c r="U6" s="256"/>
      <c r="V6" s="235"/>
      <c r="W6" s="256" t="str">
        <f>CONCATENATE(TEXT('Proposer Constants'!D10,"MM/DD/YY")," to ",TEXT('Proposer Constants'!D11,"MM/DD/YY"))</f>
        <v>06/01/23 to 05/31/24</v>
      </c>
      <c r="X6" s="235"/>
      <c r="Y6" s="235"/>
      <c r="Z6" s="235"/>
      <c r="AA6" s="276"/>
      <c r="AB6" s="265"/>
      <c r="AC6" s="265"/>
      <c r="AD6" s="265"/>
      <c r="AE6" s="687" t="str">
        <f>CONCATENATE(TEXT('Proposer Constants'!E10,"MM/DD/YY")," to ",TEXT('Proposer Constants'!E11,"MM/DD/YY"))</f>
        <v>06/01/24 to 05/31/25</v>
      </c>
      <c r="AF6" s="688"/>
      <c r="AG6" s="265"/>
      <c r="AH6" s="239"/>
      <c r="AI6" s="299"/>
      <c r="AJ6" s="271"/>
      <c r="AK6" s="271"/>
      <c r="AL6" s="271"/>
      <c r="AM6" s="679" t="str">
        <f>CONCATENATE(TEXT('Proposer Constants'!F10,"MM/DD/YY")," to ",TEXT('Proposer Constants'!F11,"MM/DD/YY"))</f>
        <v>06/01/25 to 05/31/26</v>
      </c>
      <c r="AN6" s="680"/>
      <c r="AO6" s="271"/>
      <c r="AP6" s="235"/>
      <c r="AQ6" s="302"/>
      <c r="AR6" s="273"/>
      <c r="AS6" s="265"/>
      <c r="AT6" s="265"/>
      <c r="AU6" s="265"/>
      <c r="AV6" s="238" t="str">
        <f>CONCATENATE(TEXT('Proposer Constants'!G10,"MM/DD/YY")," to ",TEXT('Proposer Constants'!G11,"MM/DD/YY"))</f>
        <v>06/01/26 to 05/31/27</v>
      </c>
      <c r="AW6" s="265"/>
      <c r="AX6" s="239"/>
      <c r="AY6" s="304"/>
      <c r="AZ6" s="38" t="s">
        <v>119</v>
      </c>
      <c r="BA6" s="681" t="s">
        <v>52</v>
      </c>
      <c r="BB6" s="682"/>
    </row>
    <row r="7" spans="1:54" s="223" customFormat="1" ht="34.5" x14ac:dyDescent="0.25">
      <c r="A7" s="217"/>
      <c r="B7" s="218" t="s">
        <v>429</v>
      </c>
      <c r="C7" s="219" t="s">
        <v>34</v>
      </c>
      <c r="D7" s="297" t="s">
        <v>334</v>
      </c>
      <c r="E7" s="222" t="s">
        <v>153</v>
      </c>
      <c r="F7" s="221" t="s">
        <v>327</v>
      </c>
      <c r="G7" s="221" t="s">
        <v>326</v>
      </c>
      <c r="H7" s="221" t="s">
        <v>328</v>
      </c>
      <c r="I7" s="221" t="s">
        <v>152</v>
      </c>
      <c r="J7" s="221" t="s">
        <v>330</v>
      </c>
      <c r="K7" s="277" t="s">
        <v>345</v>
      </c>
      <c r="L7" s="257" t="s">
        <v>334</v>
      </c>
      <c r="M7" s="222" t="s">
        <v>153</v>
      </c>
      <c r="N7" s="221" t="s">
        <v>327</v>
      </c>
      <c r="O7" s="221" t="s">
        <v>326</v>
      </c>
      <c r="P7" s="221" t="s">
        <v>328</v>
      </c>
      <c r="Q7" s="221" t="s">
        <v>152</v>
      </c>
      <c r="R7" s="221" t="s">
        <v>330</v>
      </c>
      <c r="S7" s="277" t="s">
        <v>345</v>
      </c>
      <c r="T7" s="257" t="s">
        <v>334</v>
      </c>
      <c r="U7" s="222" t="s">
        <v>153</v>
      </c>
      <c r="V7" s="221" t="s">
        <v>327</v>
      </c>
      <c r="W7" s="221" t="s">
        <v>326</v>
      </c>
      <c r="X7" s="221" t="s">
        <v>328</v>
      </c>
      <c r="Y7" s="221" t="s">
        <v>152</v>
      </c>
      <c r="Z7" s="221" t="s">
        <v>330</v>
      </c>
      <c r="AA7" s="277" t="s">
        <v>345</v>
      </c>
      <c r="AB7" s="257" t="s">
        <v>334</v>
      </c>
      <c r="AC7" s="222" t="s">
        <v>153</v>
      </c>
      <c r="AD7" s="221" t="s">
        <v>327</v>
      </c>
      <c r="AE7" s="221" t="s">
        <v>326</v>
      </c>
      <c r="AF7" s="221" t="s">
        <v>328</v>
      </c>
      <c r="AG7" s="221" t="s">
        <v>152</v>
      </c>
      <c r="AH7" s="221" t="s">
        <v>330</v>
      </c>
      <c r="AI7" s="277" t="s">
        <v>345</v>
      </c>
      <c r="AJ7" s="257" t="s">
        <v>334</v>
      </c>
      <c r="AK7" s="222" t="s">
        <v>153</v>
      </c>
      <c r="AL7" s="221" t="s">
        <v>327</v>
      </c>
      <c r="AM7" s="221" t="s">
        <v>326</v>
      </c>
      <c r="AN7" s="221" t="s">
        <v>328</v>
      </c>
      <c r="AO7" s="221" t="s">
        <v>152</v>
      </c>
      <c r="AP7" s="221" t="s">
        <v>330</v>
      </c>
      <c r="AQ7" s="277" t="s">
        <v>345</v>
      </c>
      <c r="AR7" s="220" t="s">
        <v>334</v>
      </c>
      <c r="AS7" s="222" t="s">
        <v>153</v>
      </c>
      <c r="AT7" s="221" t="s">
        <v>327</v>
      </c>
      <c r="AU7" s="221" t="s">
        <v>326</v>
      </c>
      <c r="AV7" s="221" t="s">
        <v>328</v>
      </c>
      <c r="AW7" s="221" t="s">
        <v>152</v>
      </c>
      <c r="AX7" s="221" t="s">
        <v>330</v>
      </c>
      <c r="AY7" s="277" t="s">
        <v>345</v>
      </c>
      <c r="AZ7" s="312" t="s">
        <v>334</v>
      </c>
      <c r="BA7" s="277" t="s">
        <v>345</v>
      </c>
      <c r="BB7" s="314" t="s">
        <v>336</v>
      </c>
    </row>
    <row r="8" spans="1:54" x14ac:dyDescent="0.25">
      <c r="A8" s="11"/>
      <c r="B8" s="383" t="str">
        <f>IF(ISBLANK('Labor Rates'!C8),"",'Labor Rates'!C8)</f>
        <v/>
      </c>
      <c r="C8" s="384" t="str">
        <f>IF(ISBLANK('Labor Rates'!D8),"",'Labor Rates'!D8)</f>
        <v/>
      </c>
      <c r="D8" s="285"/>
      <c r="E8" s="226">
        <f>'Labor Rates'!E8</f>
        <v>0</v>
      </c>
      <c r="F8" s="226">
        <f>D8*E8</f>
        <v>0</v>
      </c>
      <c r="G8" s="224">
        <f>'Labor Rates'!G8</f>
        <v>0</v>
      </c>
      <c r="H8" s="226">
        <f>F8*G8</f>
        <v>0</v>
      </c>
      <c r="I8" s="224">
        <f>'Labor Rates'!H8</f>
        <v>0</v>
      </c>
      <c r="J8" s="229">
        <f>(F8+H8)*I8</f>
        <v>0</v>
      </c>
      <c r="K8" s="300">
        <f>F8+H8+J8</f>
        <v>0</v>
      </c>
      <c r="L8" s="266"/>
      <c r="M8" s="214">
        <f>'Labor Rates'!K8</f>
        <v>0</v>
      </c>
      <c r="N8" s="226">
        <f>L8*M8</f>
        <v>0</v>
      </c>
      <c r="O8" s="224">
        <f>'Labor Rates'!M8</f>
        <v>0</v>
      </c>
      <c r="P8" s="226">
        <f>N8*O8</f>
        <v>0</v>
      </c>
      <c r="Q8" s="224">
        <f>'Labor Rates'!N8</f>
        <v>0</v>
      </c>
      <c r="R8" s="229">
        <f>(N8+P8)*Q8</f>
        <v>0</v>
      </c>
      <c r="S8" s="300">
        <f t="shared" ref="S8:S31" si="0">ROUND(L8*M8*(1+O8)*(1+Q8),0)</f>
        <v>0</v>
      </c>
      <c r="T8" s="266"/>
      <c r="U8" s="214">
        <f>'Labor Rates'!Q8</f>
        <v>0</v>
      </c>
      <c r="V8" s="226">
        <f>T8*U8</f>
        <v>0</v>
      </c>
      <c r="W8" s="224">
        <f>'Labor Rates'!S8</f>
        <v>0</v>
      </c>
      <c r="X8" s="226">
        <f>V8*W8</f>
        <v>0</v>
      </c>
      <c r="Y8" s="224">
        <f>'Labor Rates'!T8</f>
        <v>0</v>
      </c>
      <c r="Z8" s="229">
        <f>(V8+X8)*Y8</f>
        <v>0</v>
      </c>
      <c r="AA8" s="300">
        <f t="shared" ref="AA8:AA31" si="1">ROUND(T8*U8*(1+W8)*(1+Y8),0)</f>
        <v>0</v>
      </c>
      <c r="AB8" s="266"/>
      <c r="AC8" s="214">
        <f>'Labor Rates'!W8</f>
        <v>0</v>
      </c>
      <c r="AD8" s="226">
        <f>AB8*AC8</f>
        <v>0</v>
      </c>
      <c r="AE8" s="224">
        <f>'Labor Rates'!Y8</f>
        <v>0</v>
      </c>
      <c r="AF8" s="226">
        <f>AD8*AE8</f>
        <v>0</v>
      </c>
      <c r="AG8" s="224">
        <f>'Labor Rates'!Z8</f>
        <v>0</v>
      </c>
      <c r="AH8" s="229">
        <f>(AD8+AF8)*AG8</f>
        <v>0</v>
      </c>
      <c r="AI8" s="300">
        <f t="shared" ref="AI8:AI31" si="2">ROUND(AB8*AC8*(1+AE8)*(1+AG8),0)</f>
        <v>0</v>
      </c>
      <c r="AJ8" s="266"/>
      <c r="AK8" s="214">
        <f>'Labor Rates'!AC8</f>
        <v>0</v>
      </c>
      <c r="AL8" s="226">
        <f>AJ8*AK8</f>
        <v>0</v>
      </c>
      <c r="AM8" s="224">
        <f>'Labor Rates'!AE8</f>
        <v>0</v>
      </c>
      <c r="AN8" s="226">
        <f>AL8*AM8</f>
        <v>0</v>
      </c>
      <c r="AO8" s="224">
        <f>'Labor Rates'!AF8</f>
        <v>0</v>
      </c>
      <c r="AP8" s="229">
        <f>(AL8+AN8)*AO8</f>
        <v>0</v>
      </c>
      <c r="AQ8" s="300">
        <f t="shared" ref="AQ8:AQ31" si="3">ROUND(AJ8*AK8*(1+AM8)*(1+AO8),0)</f>
        <v>0</v>
      </c>
      <c r="AR8" s="231"/>
      <c r="AS8" s="214">
        <f>'Labor Rates'!AI8</f>
        <v>0</v>
      </c>
      <c r="AT8" s="226">
        <f>AR8*AS8</f>
        <v>0</v>
      </c>
      <c r="AU8" s="224">
        <f>'Labor Rates'!AK8</f>
        <v>0</v>
      </c>
      <c r="AV8" s="226">
        <f>AT8*AU8</f>
        <v>0</v>
      </c>
      <c r="AW8" s="224">
        <f>'Labor Rates'!AL8</f>
        <v>0</v>
      </c>
      <c r="AX8" s="229">
        <f>(AT8+AV8)*AW8</f>
        <v>0</v>
      </c>
      <c r="AY8" s="300">
        <f t="shared" ref="AY8:AY31" si="4">ROUND(AR8*AS8*(1+AU8)*(1+AW8),0)</f>
        <v>0</v>
      </c>
      <c r="AZ8" s="316">
        <f t="shared" ref="AZ8:AZ31" si="5">D8+L8+T8+AB8+AJ8+AR8</f>
        <v>0</v>
      </c>
      <c r="BA8" s="315">
        <f t="shared" ref="BA8:BA31" si="6">F8+N8+V8+AD8+AL8+AT8</f>
        <v>0</v>
      </c>
      <c r="BB8" s="308">
        <f t="shared" ref="BB8:BB31" si="7">K8+S8+AA8+AI8+AQ8+AY8</f>
        <v>0</v>
      </c>
    </row>
    <row r="9" spans="1:54" x14ac:dyDescent="0.25">
      <c r="A9" s="11"/>
      <c r="B9" s="383" t="str">
        <f>IF(ISBLANK('Labor Rates'!C9),"",'Labor Rates'!C9)</f>
        <v/>
      </c>
      <c r="C9" s="384" t="str">
        <f>IF(ISBLANK('Labor Rates'!D9),"",'Labor Rates'!D9)</f>
        <v/>
      </c>
      <c r="D9" s="285"/>
      <c r="E9" s="226">
        <f>'Labor Rates'!E9</f>
        <v>0</v>
      </c>
      <c r="F9" s="226">
        <f t="shared" ref="F9:F31" si="8">D9*E9</f>
        <v>0</v>
      </c>
      <c r="G9" s="224">
        <f>'Labor Rates'!G9</f>
        <v>0</v>
      </c>
      <c r="H9" s="226">
        <f t="shared" ref="H9:H31" si="9">F9*G9</f>
        <v>0</v>
      </c>
      <c r="I9" s="224">
        <f>'Labor Rates'!H9</f>
        <v>0</v>
      </c>
      <c r="J9" s="229">
        <f t="shared" ref="J9:J31" si="10">(F9+H9)*I9</f>
        <v>0</v>
      </c>
      <c r="K9" s="300">
        <f t="shared" ref="K9:K31" si="11">F9+H9+J9</f>
        <v>0</v>
      </c>
      <c r="L9" s="266"/>
      <c r="M9" s="214">
        <f>'Labor Rates'!K9</f>
        <v>0</v>
      </c>
      <c r="N9" s="226">
        <f t="shared" ref="N9:N31" si="12">L9*M9</f>
        <v>0</v>
      </c>
      <c r="O9" s="224">
        <f>'Labor Rates'!M9</f>
        <v>0</v>
      </c>
      <c r="P9" s="226">
        <f t="shared" ref="P9:P31" si="13">N9*O9</f>
        <v>0</v>
      </c>
      <c r="Q9" s="224">
        <f>'Labor Rates'!N9</f>
        <v>0</v>
      </c>
      <c r="R9" s="229">
        <f t="shared" ref="R9:R31" si="14">(N9+P9)*Q9</f>
        <v>0</v>
      </c>
      <c r="S9" s="300">
        <f t="shared" si="0"/>
        <v>0</v>
      </c>
      <c r="T9" s="266"/>
      <c r="U9" s="214">
        <f>'Labor Rates'!Q9</f>
        <v>0</v>
      </c>
      <c r="V9" s="226">
        <f t="shared" ref="V9:V31" si="15">T9*U9</f>
        <v>0</v>
      </c>
      <c r="W9" s="224">
        <f>'Labor Rates'!S9</f>
        <v>0</v>
      </c>
      <c r="X9" s="226">
        <f t="shared" ref="X9:X31" si="16">V9*W9</f>
        <v>0</v>
      </c>
      <c r="Y9" s="224">
        <f>'Labor Rates'!T9</f>
        <v>0</v>
      </c>
      <c r="Z9" s="229">
        <f t="shared" ref="Z9:Z31" si="17">(V9+X9)*Y9</f>
        <v>0</v>
      </c>
      <c r="AA9" s="300">
        <f t="shared" si="1"/>
        <v>0</v>
      </c>
      <c r="AB9" s="266"/>
      <c r="AC9" s="214">
        <f>'Labor Rates'!W9</f>
        <v>0</v>
      </c>
      <c r="AD9" s="226">
        <f t="shared" ref="AD9:AD31" si="18">AB9*AC9</f>
        <v>0</v>
      </c>
      <c r="AE9" s="224">
        <f>'Labor Rates'!Y9</f>
        <v>0</v>
      </c>
      <c r="AF9" s="226">
        <f t="shared" ref="AF9:AF31" si="19">AD9*AE9</f>
        <v>0</v>
      </c>
      <c r="AG9" s="224">
        <f>'Labor Rates'!Z9</f>
        <v>0</v>
      </c>
      <c r="AH9" s="229">
        <f t="shared" ref="AH9:AH31" si="20">(AD9+AF9)*AG9</f>
        <v>0</v>
      </c>
      <c r="AI9" s="300">
        <f t="shared" si="2"/>
        <v>0</v>
      </c>
      <c r="AJ9" s="266"/>
      <c r="AK9" s="214">
        <f>'Labor Rates'!AC9</f>
        <v>0</v>
      </c>
      <c r="AL9" s="226">
        <f t="shared" ref="AL9:AL31" si="21">AJ9*AK9</f>
        <v>0</v>
      </c>
      <c r="AM9" s="224">
        <f>'Labor Rates'!AE9</f>
        <v>0</v>
      </c>
      <c r="AN9" s="226">
        <f t="shared" ref="AN9:AN31" si="22">AL9*AM9</f>
        <v>0</v>
      </c>
      <c r="AO9" s="224">
        <f>'Labor Rates'!AF9</f>
        <v>0</v>
      </c>
      <c r="AP9" s="229">
        <f t="shared" ref="AP9:AP31" si="23">(AL9+AN9)*AO9</f>
        <v>0</v>
      </c>
      <c r="AQ9" s="300">
        <f t="shared" si="3"/>
        <v>0</v>
      </c>
      <c r="AR9" s="231"/>
      <c r="AS9" s="214">
        <f>'Labor Rates'!AI9</f>
        <v>0</v>
      </c>
      <c r="AT9" s="226">
        <f t="shared" ref="AT9:AT31" si="24">AR9*AS9</f>
        <v>0</v>
      </c>
      <c r="AU9" s="224">
        <f>'Labor Rates'!AK9</f>
        <v>0</v>
      </c>
      <c r="AV9" s="226">
        <f t="shared" ref="AV9:AV31" si="25">AT9*AU9</f>
        <v>0</v>
      </c>
      <c r="AW9" s="224">
        <f>'Labor Rates'!AL9</f>
        <v>0</v>
      </c>
      <c r="AX9" s="229">
        <f t="shared" ref="AX9:AX31" si="26">(AT9+AV9)*AW9</f>
        <v>0</v>
      </c>
      <c r="AY9" s="300">
        <f t="shared" si="4"/>
        <v>0</v>
      </c>
      <c r="AZ9" s="316">
        <f t="shared" si="5"/>
        <v>0</v>
      </c>
      <c r="BA9" s="315">
        <f t="shared" si="6"/>
        <v>0</v>
      </c>
      <c r="BB9" s="308">
        <f t="shared" si="7"/>
        <v>0</v>
      </c>
    </row>
    <row r="10" spans="1:54" x14ac:dyDescent="0.25">
      <c r="A10" s="11"/>
      <c r="B10" s="383" t="str">
        <f>IF(ISBLANK('Labor Rates'!C10),"",'Labor Rates'!C10)</f>
        <v/>
      </c>
      <c r="C10" s="384" t="str">
        <f>IF(ISBLANK('Labor Rates'!D10),"",'Labor Rates'!D10)</f>
        <v/>
      </c>
      <c r="D10" s="285"/>
      <c r="E10" s="226">
        <f>'Labor Rates'!E10</f>
        <v>0</v>
      </c>
      <c r="F10" s="226">
        <f t="shared" si="8"/>
        <v>0</v>
      </c>
      <c r="G10" s="224">
        <f>'Labor Rates'!G10</f>
        <v>0</v>
      </c>
      <c r="H10" s="226">
        <f t="shared" si="9"/>
        <v>0</v>
      </c>
      <c r="I10" s="224">
        <f>'Labor Rates'!H10</f>
        <v>0</v>
      </c>
      <c r="J10" s="229">
        <f t="shared" si="10"/>
        <v>0</v>
      </c>
      <c r="K10" s="300">
        <f t="shared" si="11"/>
        <v>0</v>
      </c>
      <c r="L10" s="266"/>
      <c r="M10" s="214">
        <f>'Labor Rates'!K10</f>
        <v>0</v>
      </c>
      <c r="N10" s="226">
        <f t="shared" si="12"/>
        <v>0</v>
      </c>
      <c r="O10" s="224">
        <f>'Labor Rates'!M10</f>
        <v>0</v>
      </c>
      <c r="P10" s="226">
        <f t="shared" si="13"/>
        <v>0</v>
      </c>
      <c r="Q10" s="224">
        <f>'Labor Rates'!N10</f>
        <v>0</v>
      </c>
      <c r="R10" s="229">
        <f t="shared" si="14"/>
        <v>0</v>
      </c>
      <c r="S10" s="300">
        <f t="shared" si="0"/>
        <v>0</v>
      </c>
      <c r="T10" s="266"/>
      <c r="U10" s="214">
        <f>'Labor Rates'!Q10</f>
        <v>0</v>
      </c>
      <c r="V10" s="226">
        <f t="shared" si="15"/>
        <v>0</v>
      </c>
      <c r="W10" s="224">
        <f>'Labor Rates'!S10</f>
        <v>0</v>
      </c>
      <c r="X10" s="226">
        <f t="shared" si="16"/>
        <v>0</v>
      </c>
      <c r="Y10" s="224">
        <f>'Labor Rates'!T10</f>
        <v>0</v>
      </c>
      <c r="Z10" s="229">
        <f t="shared" si="17"/>
        <v>0</v>
      </c>
      <c r="AA10" s="300">
        <f t="shared" si="1"/>
        <v>0</v>
      </c>
      <c r="AB10" s="266"/>
      <c r="AC10" s="214">
        <f>'Labor Rates'!W10</f>
        <v>0</v>
      </c>
      <c r="AD10" s="226">
        <f t="shared" si="18"/>
        <v>0</v>
      </c>
      <c r="AE10" s="224">
        <f>'Labor Rates'!Y10</f>
        <v>0</v>
      </c>
      <c r="AF10" s="226">
        <f t="shared" si="19"/>
        <v>0</v>
      </c>
      <c r="AG10" s="224">
        <f>'Labor Rates'!Z10</f>
        <v>0</v>
      </c>
      <c r="AH10" s="229">
        <f t="shared" si="20"/>
        <v>0</v>
      </c>
      <c r="AI10" s="300">
        <f t="shared" si="2"/>
        <v>0</v>
      </c>
      <c r="AJ10" s="266"/>
      <c r="AK10" s="214">
        <f>'Labor Rates'!AC10</f>
        <v>0</v>
      </c>
      <c r="AL10" s="226">
        <f t="shared" si="21"/>
        <v>0</v>
      </c>
      <c r="AM10" s="224">
        <f>'Labor Rates'!AE10</f>
        <v>0</v>
      </c>
      <c r="AN10" s="226">
        <f t="shared" si="22"/>
        <v>0</v>
      </c>
      <c r="AO10" s="224">
        <f>'Labor Rates'!AF10</f>
        <v>0</v>
      </c>
      <c r="AP10" s="229">
        <f t="shared" si="23"/>
        <v>0</v>
      </c>
      <c r="AQ10" s="300">
        <f t="shared" si="3"/>
        <v>0</v>
      </c>
      <c r="AR10" s="231"/>
      <c r="AS10" s="214">
        <f>'Labor Rates'!AI10</f>
        <v>0</v>
      </c>
      <c r="AT10" s="226">
        <f t="shared" si="24"/>
        <v>0</v>
      </c>
      <c r="AU10" s="224">
        <f>'Labor Rates'!AK10</f>
        <v>0</v>
      </c>
      <c r="AV10" s="226">
        <f t="shared" si="25"/>
        <v>0</v>
      </c>
      <c r="AW10" s="224">
        <f>'Labor Rates'!AL10</f>
        <v>0</v>
      </c>
      <c r="AX10" s="229">
        <f t="shared" si="26"/>
        <v>0</v>
      </c>
      <c r="AY10" s="300">
        <f t="shared" si="4"/>
        <v>0</v>
      </c>
      <c r="AZ10" s="316">
        <f t="shared" si="5"/>
        <v>0</v>
      </c>
      <c r="BA10" s="315">
        <f t="shared" si="6"/>
        <v>0</v>
      </c>
      <c r="BB10" s="308">
        <f t="shared" si="7"/>
        <v>0</v>
      </c>
    </row>
    <row r="11" spans="1:54" x14ac:dyDescent="0.25">
      <c r="A11" s="11"/>
      <c r="B11" s="383" t="str">
        <f>IF(ISBLANK('Labor Rates'!C11),"",'Labor Rates'!C11)</f>
        <v/>
      </c>
      <c r="C11" s="384" t="str">
        <f>IF(ISBLANK('Labor Rates'!D11),"",'Labor Rates'!D11)</f>
        <v/>
      </c>
      <c r="D11" s="285"/>
      <c r="E11" s="226">
        <f>'Labor Rates'!E11</f>
        <v>0</v>
      </c>
      <c r="F11" s="226">
        <f t="shared" si="8"/>
        <v>0</v>
      </c>
      <c r="G11" s="224">
        <f>'Labor Rates'!G11</f>
        <v>0</v>
      </c>
      <c r="H11" s="226">
        <f t="shared" si="9"/>
        <v>0</v>
      </c>
      <c r="I11" s="224">
        <f>'Labor Rates'!H11</f>
        <v>0</v>
      </c>
      <c r="J11" s="229">
        <f t="shared" si="10"/>
        <v>0</v>
      </c>
      <c r="K11" s="300">
        <f t="shared" si="11"/>
        <v>0</v>
      </c>
      <c r="L11" s="266"/>
      <c r="M11" s="214">
        <f>'Labor Rates'!K11</f>
        <v>0</v>
      </c>
      <c r="N11" s="226">
        <f t="shared" si="12"/>
        <v>0</v>
      </c>
      <c r="O11" s="224">
        <f>'Labor Rates'!M11</f>
        <v>0</v>
      </c>
      <c r="P11" s="226">
        <f t="shared" si="13"/>
        <v>0</v>
      </c>
      <c r="Q11" s="224">
        <f>'Labor Rates'!N11</f>
        <v>0</v>
      </c>
      <c r="R11" s="229">
        <f t="shared" si="14"/>
        <v>0</v>
      </c>
      <c r="S11" s="300">
        <f t="shared" si="0"/>
        <v>0</v>
      </c>
      <c r="T11" s="266"/>
      <c r="U11" s="214">
        <f>'Labor Rates'!Q11</f>
        <v>0</v>
      </c>
      <c r="V11" s="226">
        <f t="shared" si="15"/>
        <v>0</v>
      </c>
      <c r="W11" s="224">
        <f>'Labor Rates'!S11</f>
        <v>0</v>
      </c>
      <c r="X11" s="226">
        <f t="shared" si="16"/>
        <v>0</v>
      </c>
      <c r="Y11" s="224">
        <f>'Labor Rates'!T11</f>
        <v>0</v>
      </c>
      <c r="Z11" s="229">
        <f t="shared" si="17"/>
        <v>0</v>
      </c>
      <c r="AA11" s="300">
        <f t="shared" si="1"/>
        <v>0</v>
      </c>
      <c r="AB11" s="266"/>
      <c r="AC11" s="214">
        <f>'Labor Rates'!W11</f>
        <v>0</v>
      </c>
      <c r="AD11" s="226">
        <f t="shared" si="18"/>
        <v>0</v>
      </c>
      <c r="AE11" s="224">
        <f>'Labor Rates'!Y11</f>
        <v>0</v>
      </c>
      <c r="AF11" s="226">
        <f t="shared" si="19"/>
        <v>0</v>
      </c>
      <c r="AG11" s="224">
        <f>'Labor Rates'!Z11</f>
        <v>0</v>
      </c>
      <c r="AH11" s="229">
        <f t="shared" si="20"/>
        <v>0</v>
      </c>
      <c r="AI11" s="300">
        <f t="shared" si="2"/>
        <v>0</v>
      </c>
      <c r="AJ11" s="266"/>
      <c r="AK11" s="214">
        <f>'Labor Rates'!AC11</f>
        <v>0</v>
      </c>
      <c r="AL11" s="226">
        <f t="shared" si="21"/>
        <v>0</v>
      </c>
      <c r="AM11" s="224">
        <f>'Labor Rates'!AE11</f>
        <v>0</v>
      </c>
      <c r="AN11" s="226">
        <f t="shared" si="22"/>
        <v>0</v>
      </c>
      <c r="AO11" s="224">
        <f>'Labor Rates'!AF11</f>
        <v>0</v>
      </c>
      <c r="AP11" s="229">
        <f t="shared" si="23"/>
        <v>0</v>
      </c>
      <c r="AQ11" s="300">
        <f t="shared" si="3"/>
        <v>0</v>
      </c>
      <c r="AR11" s="231"/>
      <c r="AS11" s="214">
        <f>'Labor Rates'!AI11</f>
        <v>0</v>
      </c>
      <c r="AT11" s="226">
        <f t="shared" si="24"/>
        <v>0</v>
      </c>
      <c r="AU11" s="224">
        <f>'Labor Rates'!AK11</f>
        <v>0</v>
      </c>
      <c r="AV11" s="226">
        <f t="shared" si="25"/>
        <v>0</v>
      </c>
      <c r="AW11" s="224">
        <f>'Labor Rates'!AL11</f>
        <v>0</v>
      </c>
      <c r="AX11" s="229">
        <f t="shared" si="26"/>
        <v>0</v>
      </c>
      <c r="AY11" s="300">
        <f t="shared" si="4"/>
        <v>0</v>
      </c>
      <c r="AZ11" s="316">
        <f t="shared" si="5"/>
        <v>0</v>
      </c>
      <c r="BA11" s="315">
        <f t="shared" si="6"/>
        <v>0</v>
      </c>
      <c r="BB11" s="308">
        <f t="shared" si="7"/>
        <v>0</v>
      </c>
    </row>
    <row r="12" spans="1:54" x14ac:dyDescent="0.25">
      <c r="A12" s="11"/>
      <c r="B12" s="383" t="str">
        <f>IF(ISBLANK('Labor Rates'!C12),"",'Labor Rates'!C12)</f>
        <v/>
      </c>
      <c r="C12" s="384" t="str">
        <f>IF(ISBLANK('Labor Rates'!D12),"",'Labor Rates'!D12)</f>
        <v/>
      </c>
      <c r="D12" s="285"/>
      <c r="E12" s="226">
        <f>'Labor Rates'!E12</f>
        <v>0</v>
      </c>
      <c r="F12" s="226">
        <f t="shared" si="8"/>
        <v>0</v>
      </c>
      <c r="G12" s="224">
        <f>'Labor Rates'!G12</f>
        <v>0</v>
      </c>
      <c r="H12" s="226">
        <f t="shared" si="9"/>
        <v>0</v>
      </c>
      <c r="I12" s="224">
        <f>'Labor Rates'!H12</f>
        <v>0</v>
      </c>
      <c r="J12" s="229">
        <f t="shared" si="10"/>
        <v>0</v>
      </c>
      <c r="K12" s="300">
        <f t="shared" si="11"/>
        <v>0</v>
      </c>
      <c r="L12" s="266"/>
      <c r="M12" s="214">
        <f>'Labor Rates'!K12</f>
        <v>0</v>
      </c>
      <c r="N12" s="226">
        <f t="shared" si="12"/>
        <v>0</v>
      </c>
      <c r="O12" s="224">
        <f>'Labor Rates'!M12</f>
        <v>0</v>
      </c>
      <c r="P12" s="226">
        <f t="shared" si="13"/>
        <v>0</v>
      </c>
      <c r="Q12" s="224">
        <f>'Labor Rates'!N12</f>
        <v>0</v>
      </c>
      <c r="R12" s="229">
        <f t="shared" si="14"/>
        <v>0</v>
      </c>
      <c r="S12" s="300">
        <f t="shared" si="0"/>
        <v>0</v>
      </c>
      <c r="T12" s="266"/>
      <c r="U12" s="214">
        <f>'Labor Rates'!Q12</f>
        <v>0</v>
      </c>
      <c r="V12" s="226">
        <f t="shared" si="15"/>
        <v>0</v>
      </c>
      <c r="W12" s="224">
        <f>'Labor Rates'!S12</f>
        <v>0</v>
      </c>
      <c r="X12" s="226">
        <f t="shared" si="16"/>
        <v>0</v>
      </c>
      <c r="Y12" s="224">
        <f>'Labor Rates'!T12</f>
        <v>0</v>
      </c>
      <c r="Z12" s="229">
        <f t="shared" si="17"/>
        <v>0</v>
      </c>
      <c r="AA12" s="300">
        <f t="shared" si="1"/>
        <v>0</v>
      </c>
      <c r="AB12" s="266"/>
      <c r="AC12" s="214">
        <f>'Labor Rates'!W12</f>
        <v>0</v>
      </c>
      <c r="AD12" s="226">
        <f t="shared" si="18"/>
        <v>0</v>
      </c>
      <c r="AE12" s="224">
        <f>'Labor Rates'!Y12</f>
        <v>0</v>
      </c>
      <c r="AF12" s="226">
        <f t="shared" si="19"/>
        <v>0</v>
      </c>
      <c r="AG12" s="224">
        <f>'Labor Rates'!Z12</f>
        <v>0</v>
      </c>
      <c r="AH12" s="229">
        <f t="shared" si="20"/>
        <v>0</v>
      </c>
      <c r="AI12" s="300">
        <f t="shared" si="2"/>
        <v>0</v>
      </c>
      <c r="AJ12" s="266"/>
      <c r="AK12" s="214">
        <f>'Labor Rates'!AC12</f>
        <v>0</v>
      </c>
      <c r="AL12" s="226">
        <f t="shared" si="21"/>
        <v>0</v>
      </c>
      <c r="AM12" s="224">
        <f>'Labor Rates'!AE12</f>
        <v>0</v>
      </c>
      <c r="AN12" s="226">
        <f t="shared" si="22"/>
        <v>0</v>
      </c>
      <c r="AO12" s="224">
        <f>'Labor Rates'!AF12</f>
        <v>0</v>
      </c>
      <c r="AP12" s="229">
        <f t="shared" si="23"/>
        <v>0</v>
      </c>
      <c r="AQ12" s="300">
        <f t="shared" si="3"/>
        <v>0</v>
      </c>
      <c r="AR12" s="231"/>
      <c r="AS12" s="214">
        <f>'Labor Rates'!AI12</f>
        <v>0</v>
      </c>
      <c r="AT12" s="226">
        <f t="shared" si="24"/>
        <v>0</v>
      </c>
      <c r="AU12" s="224">
        <f>'Labor Rates'!AK12</f>
        <v>0</v>
      </c>
      <c r="AV12" s="226">
        <f t="shared" si="25"/>
        <v>0</v>
      </c>
      <c r="AW12" s="224">
        <f>'Labor Rates'!AL12</f>
        <v>0</v>
      </c>
      <c r="AX12" s="229">
        <f t="shared" si="26"/>
        <v>0</v>
      </c>
      <c r="AY12" s="300">
        <f t="shared" si="4"/>
        <v>0</v>
      </c>
      <c r="AZ12" s="316">
        <f t="shared" si="5"/>
        <v>0</v>
      </c>
      <c r="BA12" s="315">
        <f t="shared" si="6"/>
        <v>0</v>
      </c>
      <c r="BB12" s="308">
        <f t="shared" si="7"/>
        <v>0</v>
      </c>
    </row>
    <row r="13" spans="1:54" x14ac:dyDescent="0.25">
      <c r="A13" s="11"/>
      <c r="B13" s="383" t="str">
        <f>IF(ISBLANK('Labor Rates'!C13),"",'Labor Rates'!C13)</f>
        <v/>
      </c>
      <c r="C13" s="384" t="str">
        <f>IF(ISBLANK('Labor Rates'!D13),"",'Labor Rates'!D13)</f>
        <v/>
      </c>
      <c r="D13" s="285"/>
      <c r="E13" s="226">
        <f>'Labor Rates'!E13</f>
        <v>0</v>
      </c>
      <c r="F13" s="226">
        <f t="shared" si="8"/>
        <v>0</v>
      </c>
      <c r="G13" s="224">
        <f>'Labor Rates'!G13</f>
        <v>0</v>
      </c>
      <c r="H13" s="226">
        <f t="shared" si="9"/>
        <v>0</v>
      </c>
      <c r="I13" s="224">
        <f>'Labor Rates'!H13</f>
        <v>0</v>
      </c>
      <c r="J13" s="229">
        <f t="shared" si="10"/>
        <v>0</v>
      </c>
      <c r="K13" s="300">
        <f t="shared" si="11"/>
        <v>0</v>
      </c>
      <c r="L13" s="266"/>
      <c r="M13" s="214">
        <f>'Labor Rates'!K13</f>
        <v>0</v>
      </c>
      <c r="N13" s="226">
        <f t="shared" si="12"/>
        <v>0</v>
      </c>
      <c r="O13" s="224">
        <f>'Labor Rates'!M13</f>
        <v>0</v>
      </c>
      <c r="P13" s="226">
        <f t="shared" si="13"/>
        <v>0</v>
      </c>
      <c r="Q13" s="224">
        <f>'Labor Rates'!N13</f>
        <v>0</v>
      </c>
      <c r="R13" s="229">
        <f t="shared" si="14"/>
        <v>0</v>
      </c>
      <c r="S13" s="300">
        <f t="shared" si="0"/>
        <v>0</v>
      </c>
      <c r="T13" s="266"/>
      <c r="U13" s="214">
        <f>'Labor Rates'!Q13</f>
        <v>0</v>
      </c>
      <c r="V13" s="226">
        <f t="shared" si="15"/>
        <v>0</v>
      </c>
      <c r="W13" s="224">
        <f>'Labor Rates'!S13</f>
        <v>0</v>
      </c>
      <c r="X13" s="226">
        <f t="shared" si="16"/>
        <v>0</v>
      </c>
      <c r="Y13" s="224">
        <f>'Labor Rates'!T13</f>
        <v>0</v>
      </c>
      <c r="Z13" s="229">
        <f t="shared" si="17"/>
        <v>0</v>
      </c>
      <c r="AA13" s="300">
        <f t="shared" si="1"/>
        <v>0</v>
      </c>
      <c r="AB13" s="266"/>
      <c r="AC13" s="214">
        <f>'Labor Rates'!W13</f>
        <v>0</v>
      </c>
      <c r="AD13" s="226">
        <f t="shared" si="18"/>
        <v>0</v>
      </c>
      <c r="AE13" s="224">
        <f>'Labor Rates'!Y13</f>
        <v>0</v>
      </c>
      <c r="AF13" s="226">
        <f t="shared" si="19"/>
        <v>0</v>
      </c>
      <c r="AG13" s="224">
        <f>'Labor Rates'!Z13</f>
        <v>0</v>
      </c>
      <c r="AH13" s="229">
        <f t="shared" si="20"/>
        <v>0</v>
      </c>
      <c r="AI13" s="300">
        <f t="shared" si="2"/>
        <v>0</v>
      </c>
      <c r="AJ13" s="266"/>
      <c r="AK13" s="214">
        <f>'Labor Rates'!AC13</f>
        <v>0</v>
      </c>
      <c r="AL13" s="226">
        <f t="shared" si="21"/>
        <v>0</v>
      </c>
      <c r="AM13" s="224">
        <f>'Labor Rates'!AE13</f>
        <v>0</v>
      </c>
      <c r="AN13" s="226">
        <f t="shared" si="22"/>
        <v>0</v>
      </c>
      <c r="AO13" s="224">
        <f>'Labor Rates'!AF13</f>
        <v>0</v>
      </c>
      <c r="AP13" s="229">
        <f t="shared" si="23"/>
        <v>0</v>
      </c>
      <c r="AQ13" s="300">
        <f t="shared" si="3"/>
        <v>0</v>
      </c>
      <c r="AR13" s="231"/>
      <c r="AS13" s="214">
        <f>'Labor Rates'!AI13</f>
        <v>0</v>
      </c>
      <c r="AT13" s="226">
        <f t="shared" si="24"/>
        <v>0</v>
      </c>
      <c r="AU13" s="224">
        <f>'Labor Rates'!AK13</f>
        <v>0</v>
      </c>
      <c r="AV13" s="226">
        <f t="shared" si="25"/>
        <v>0</v>
      </c>
      <c r="AW13" s="224">
        <f>'Labor Rates'!AL13</f>
        <v>0</v>
      </c>
      <c r="AX13" s="229">
        <f t="shared" si="26"/>
        <v>0</v>
      </c>
      <c r="AY13" s="300">
        <f t="shared" si="4"/>
        <v>0</v>
      </c>
      <c r="AZ13" s="316">
        <f t="shared" si="5"/>
        <v>0</v>
      </c>
      <c r="BA13" s="315">
        <f t="shared" si="6"/>
        <v>0</v>
      </c>
      <c r="BB13" s="308">
        <f t="shared" si="7"/>
        <v>0</v>
      </c>
    </row>
    <row r="14" spans="1:54" x14ac:dyDescent="0.25">
      <c r="A14" s="11"/>
      <c r="B14" s="383" t="str">
        <f>IF(ISBLANK('Labor Rates'!C14),"",'Labor Rates'!C14)</f>
        <v/>
      </c>
      <c r="C14" s="384" t="str">
        <f>IF(ISBLANK('Labor Rates'!D14),"",'Labor Rates'!D14)</f>
        <v/>
      </c>
      <c r="D14" s="285"/>
      <c r="E14" s="226">
        <f>'Labor Rates'!E14</f>
        <v>0</v>
      </c>
      <c r="F14" s="226">
        <f t="shared" si="8"/>
        <v>0</v>
      </c>
      <c r="G14" s="224">
        <f>'Labor Rates'!G14</f>
        <v>0</v>
      </c>
      <c r="H14" s="226">
        <f t="shared" si="9"/>
        <v>0</v>
      </c>
      <c r="I14" s="224">
        <f>'Labor Rates'!H14</f>
        <v>0</v>
      </c>
      <c r="J14" s="229">
        <f t="shared" si="10"/>
        <v>0</v>
      </c>
      <c r="K14" s="300">
        <f t="shared" si="11"/>
        <v>0</v>
      </c>
      <c r="L14" s="266"/>
      <c r="M14" s="214">
        <f>'Labor Rates'!K14</f>
        <v>0</v>
      </c>
      <c r="N14" s="226">
        <f t="shared" si="12"/>
        <v>0</v>
      </c>
      <c r="O14" s="224">
        <f>'Labor Rates'!M14</f>
        <v>0</v>
      </c>
      <c r="P14" s="226">
        <f t="shared" si="13"/>
        <v>0</v>
      </c>
      <c r="Q14" s="224">
        <f>'Labor Rates'!N14</f>
        <v>0</v>
      </c>
      <c r="R14" s="229">
        <f t="shared" si="14"/>
        <v>0</v>
      </c>
      <c r="S14" s="300">
        <f t="shared" si="0"/>
        <v>0</v>
      </c>
      <c r="T14" s="266"/>
      <c r="U14" s="214">
        <f>'Labor Rates'!Q14</f>
        <v>0</v>
      </c>
      <c r="V14" s="226">
        <f t="shared" si="15"/>
        <v>0</v>
      </c>
      <c r="W14" s="224">
        <f>'Labor Rates'!S14</f>
        <v>0</v>
      </c>
      <c r="X14" s="226">
        <f t="shared" si="16"/>
        <v>0</v>
      </c>
      <c r="Y14" s="224">
        <f>'Labor Rates'!T14</f>
        <v>0</v>
      </c>
      <c r="Z14" s="229">
        <f t="shared" si="17"/>
        <v>0</v>
      </c>
      <c r="AA14" s="300">
        <f t="shared" si="1"/>
        <v>0</v>
      </c>
      <c r="AB14" s="266"/>
      <c r="AC14" s="214">
        <f>'Labor Rates'!W14</f>
        <v>0</v>
      </c>
      <c r="AD14" s="226">
        <f t="shared" si="18"/>
        <v>0</v>
      </c>
      <c r="AE14" s="224">
        <f>'Labor Rates'!Y14</f>
        <v>0</v>
      </c>
      <c r="AF14" s="226">
        <f t="shared" si="19"/>
        <v>0</v>
      </c>
      <c r="AG14" s="224">
        <f>'Labor Rates'!Z14</f>
        <v>0</v>
      </c>
      <c r="AH14" s="229">
        <f t="shared" si="20"/>
        <v>0</v>
      </c>
      <c r="AI14" s="300">
        <f t="shared" si="2"/>
        <v>0</v>
      </c>
      <c r="AJ14" s="266"/>
      <c r="AK14" s="214">
        <f>'Labor Rates'!AC14</f>
        <v>0</v>
      </c>
      <c r="AL14" s="226">
        <f t="shared" si="21"/>
        <v>0</v>
      </c>
      <c r="AM14" s="224">
        <f>'Labor Rates'!AE14</f>
        <v>0</v>
      </c>
      <c r="AN14" s="226">
        <f t="shared" si="22"/>
        <v>0</v>
      </c>
      <c r="AO14" s="224">
        <f>'Labor Rates'!AF14</f>
        <v>0</v>
      </c>
      <c r="AP14" s="229">
        <f t="shared" si="23"/>
        <v>0</v>
      </c>
      <c r="AQ14" s="300">
        <f t="shared" si="3"/>
        <v>0</v>
      </c>
      <c r="AR14" s="231"/>
      <c r="AS14" s="214">
        <f>'Labor Rates'!AI14</f>
        <v>0</v>
      </c>
      <c r="AT14" s="226">
        <f t="shared" si="24"/>
        <v>0</v>
      </c>
      <c r="AU14" s="224">
        <f>'Labor Rates'!AK14</f>
        <v>0</v>
      </c>
      <c r="AV14" s="226">
        <f t="shared" si="25"/>
        <v>0</v>
      </c>
      <c r="AW14" s="224">
        <f>'Labor Rates'!AL14</f>
        <v>0</v>
      </c>
      <c r="AX14" s="229">
        <f t="shared" si="26"/>
        <v>0</v>
      </c>
      <c r="AY14" s="300">
        <f t="shared" si="4"/>
        <v>0</v>
      </c>
      <c r="AZ14" s="316">
        <f t="shared" si="5"/>
        <v>0</v>
      </c>
      <c r="BA14" s="315">
        <f t="shared" si="6"/>
        <v>0</v>
      </c>
      <c r="BB14" s="308">
        <f t="shared" si="7"/>
        <v>0</v>
      </c>
    </row>
    <row r="15" spans="1:54" x14ac:dyDescent="0.25">
      <c r="A15" s="11"/>
      <c r="B15" s="383" t="str">
        <f>IF(ISBLANK('Labor Rates'!C15),"",'Labor Rates'!C15)</f>
        <v/>
      </c>
      <c r="C15" s="384" t="str">
        <f>IF(ISBLANK('Labor Rates'!D15),"",'Labor Rates'!D15)</f>
        <v/>
      </c>
      <c r="D15" s="285"/>
      <c r="E15" s="226">
        <f>'Labor Rates'!E15</f>
        <v>0</v>
      </c>
      <c r="F15" s="226">
        <f t="shared" si="8"/>
        <v>0</v>
      </c>
      <c r="G15" s="224">
        <f>'Labor Rates'!G15</f>
        <v>0</v>
      </c>
      <c r="H15" s="226">
        <f t="shared" si="9"/>
        <v>0</v>
      </c>
      <c r="I15" s="224">
        <f>'Labor Rates'!H15</f>
        <v>0</v>
      </c>
      <c r="J15" s="229">
        <f t="shared" si="10"/>
        <v>0</v>
      </c>
      <c r="K15" s="300">
        <f t="shared" si="11"/>
        <v>0</v>
      </c>
      <c r="L15" s="266"/>
      <c r="M15" s="214">
        <f>'Labor Rates'!K15</f>
        <v>0</v>
      </c>
      <c r="N15" s="226">
        <f t="shared" si="12"/>
        <v>0</v>
      </c>
      <c r="O15" s="224">
        <f>'Labor Rates'!M15</f>
        <v>0</v>
      </c>
      <c r="P15" s="226">
        <f t="shared" si="13"/>
        <v>0</v>
      </c>
      <c r="Q15" s="224">
        <f>'Labor Rates'!N15</f>
        <v>0</v>
      </c>
      <c r="R15" s="229">
        <f t="shared" si="14"/>
        <v>0</v>
      </c>
      <c r="S15" s="300">
        <f t="shared" si="0"/>
        <v>0</v>
      </c>
      <c r="T15" s="266"/>
      <c r="U15" s="214">
        <f>'Labor Rates'!Q15</f>
        <v>0</v>
      </c>
      <c r="V15" s="226">
        <f t="shared" si="15"/>
        <v>0</v>
      </c>
      <c r="W15" s="224">
        <f>'Labor Rates'!S15</f>
        <v>0</v>
      </c>
      <c r="X15" s="226">
        <f t="shared" si="16"/>
        <v>0</v>
      </c>
      <c r="Y15" s="224">
        <f>'Labor Rates'!T15</f>
        <v>0</v>
      </c>
      <c r="Z15" s="229">
        <f t="shared" si="17"/>
        <v>0</v>
      </c>
      <c r="AA15" s="300">
        <f t="shared" si="1"/>
        <v>0</v>
      </c>
      <c r="AB15" s="266"/>
      <c r="AC15" s="214">
        <f>'Labor Rates'!W15</f>
        <v>0</v>
      </c>
      <c r="AD15" s="226">
        <f t="shared" si="18"/>
        <v>0</v>
      </c>
      <c r="AE15" s="224">
        <f>'Labor Rates'!Y15</f>
        <v>0</v>
      </c>
      <c r="AF15" s="226">
        <f t="shared" si="19"/>
        <v>0</v>
      </c>
      <c r="AG15" s="224">
        <f>'Labor Rates'!Z15</f>
        <v>0</v>
      </c>
      <c r="AH15" s="229">
        <f t="shared" si="20"/>
        <v>0</v>
      </c>
      <c r="AI15" s="300">
        <f t="shared" si="2"/>
        <v>0</v>
      </c>
      <c r="AJ15" s="266"/>
      <c r="AK15" s="214">
        <f>'Labor Rates'!AC15</f>
        <v>0</v>
      </c>
      <c r="AL15" s="226">
        <f t="shared" si="21"/>
        <v>0</v>
      </c>
      <c r="AM15" s="224">
        <f>'Labor Rates'!AE15</f>
        <v>0</v>
      </c>
      <c r="AN15" s="226">
        <f t="shared" si="22"/>
        <v>0</v>
      </c>
      <c r="AO15" s="224">
        <f>'Labor Rates'!AF15</f>
        <v>0</v>
      </c>
      <c r="AP15" s="229">
        <f t="shared" si="23"/>
        <v>0</v>
      </c>
      <c r="AQ15" s="300">
        <f t="shared" si="3"/>
        <v>0</v>
      </c>
      <c r="AR15" s="231"/>
      <c r="AS15" s="214">
        <f>'Labor Rates'!AI15</f>
        <v>0</v>
      </c>
      <c r="AT15" s="226">
        <f t="shared" si="24"/>
        <v>0</v>
      </c>
      <c r="AU15" s="224">
        <f>'Labor Rates'!AK15</f>
        <v>0</v>
      </c>
      <c r="AV15" s="226">
        <f t="shared" si="25"/>
        <v>0</v>
      </c>
      <c r="AW15" s="224">
        <f>'Labor Rates'!AL15</f>
        <v>0</v>
      </c>
      <c r="AX15" s="229">
        <f t="shared" si="26"/>
        <v>0</v>
      </c>
      <c r="AY15" s="300">
        <f t="shared" si="4"/>
        <v>0</v>
      </c>
      <c r="AZ15" s="316">
        <f t="shared" si="5"/>
        <v>0</v>
      </c>
      <c r="BA15" s="315">
        <f t="shared" si="6"/>
        <v>0</v>
      </c>
      <c r="BB15" s="308">
        <f t="shared" si="7"/>
        <v>0</v>
      </c>
    </row>
    <row r="16" spans="1:54" x14ac:dyDescent="0.25">
      <c r="A16" s="11"/>
      <c r="B16" s="383" t="str">
        <f>IF(ISBLANK('Labor Rates'!C16),"",'Labor Rates'!C16)</f>
        <v/>
      </c>
      <c r="C16" s="384" t="str">
        <f>IF(ISBLANK('Labor Rates'!D16),"",'Labor Rates'!D16)</f>
        <v/>
      </c>
      <c r="D16" s="285"/>
      <c r="E16" s="226">
        <f>'Labor Rates'!E16</f>
        <v>0</v>
      </c>
      <c r="F16" s="226">
        <f t="shared" si="8"/>
        <v>0</v>
      </c>
      <c r="G16" s="224">
        <f>'Labor Rates'!G16</f>
        <v>0</v>
      </c>
      <c r="H16" s="226">
        <f t="shared" si="9"/>
        <v>0</v>
      </c>
      <c r="I16" s="224">
        <f>'Labor Rates'!H16</f>
        <v>0</v>
      </c>
      <c r="J16" s="229">
        <f t="shared" si="10"/>
        <v>0</v>
      </c>
      <c r="K16" s="300">
        <f t="shared" si="11"/>
        <v>0</v>
      </c>
      <c r="L16" s="266"/>
      <c r="M16" s="214">
        <f>'Labor Rates'!K16</f>
        <v>0</v>
      </c>
      <c r="N16" s="226">
        <f t="shared" si="12"/>
        <v>0</v>
      </c>
      <c r="O16" s="224">
        <f>'Labor Rates'!M16</f>
        <v>0</v>
      </c>
      <c r="P16" s="226">
        <f t="shared" si="13"/>
        <v>0</v>
      </c>
      <c r="Q16" s="224">
        <f>'Labor Rates'!N16</f>
        <v>0</v>
      </c>
      <c r="R16" s="229">
        <f t="shared" si="14"/>
        <v>0</v>
      </c>
      <c r="S16" s="300">
        <f t="shared" si="0"/>
        <v>0</v>
      </c>
      <c r="T16" s="266"/>
      <c r="U16" s="214">
        <f>'Labor Rates'!Q16</f>
        <v>0</v>
      </c>
      <c r="V16" s="226">
        <f t="shared" si="15"/>
        <v>0</v>
      </c>
      <c r="W16" s="224">
        <f>'Labor Rates'!S16</f>
        <v>0</v>
      </c>
      <c r="X16" s="226">
        <f t="shared" si="16"/>
        <v>0</v>
      </c>
      <c r="Y16" s="224">
        <f>'Labor Rates'!T16</f>
        <v>0</v>
      </c>
      <c r="Z16" s="229">
        <f t="shared" si="17"/>
        <v>0</v>
      </c>
      <c r="AA16" s="300">
        <f t="shared" si="1"/>
        <v>0</v>
      </c>
      <c r="AB16" s="266"/>
      <c r="AC16" s="214">
        <f>'Labor Rates'!W16</f>
        <v>0</v>
      </c>
      <c r="AD16" s="226">
        <f t="shared" si="18"/>
        <v>0</v>
      </c>
      <c r="AE16" s="224">
        <f>'Labor Rates'!Y16</f>
        <v>0</v>
      </c>
      <c r="AF16" s="226">
        <f t="shared" si="19"/>
        <v>0</v>
      </c>
      <c r="AG16" s="224">
        <f>'Labor Rates'!Z16</f>
        <v>0</v>
      </c>
      <c r="AH16" s="229">
        <f t="shared" si="20"/>
        <v>0</v>
      </c>
      <c r="AI16" s="300">
        <f t="shared" si="2"/>
        <v>0</v>
      </c>
      <c r="AJ16" s="266"/>
      <c r="AK16" s="214">
        <f>'Labor Rates'!AC16</f>
        <v>0</v>
      </c>
      <c r="AL16" s="226">
        <f t="shared" si="21"/>
        <v>0</v>
      </c>
      <c r="AM16" s="224">
        <f>'Labor Rates'!AE16</f>
        <v>0</v>
      </c>
      <c r="AN16" s="226">
        <f t="shared" si="22"/>
        <v>0</v>
      </c>
      <c r="AO16" s="224">
        <f>'Labor Rates'!AF16</f>
        <v>0</v>
      </c>
      <c r="AP16" s="229">
        <f t="shared" si="23"/>
        <v>0</v>
      </c>
      <c r="AQ16" s="300">
        <f t="shared" si="3"/>
        <v>0</v>
      </c>
      <c r="AR16" s="231"/>
      <c r="AS16" s="214">
        <f>'Labor Rates'!AI16</f>
        <v>0</v>
      </c>
      <c r="AT16" s="226">
        <f t="shared" si="24"/>
        <v>0</v>
      </c>
      <c r="AU16" s="224">
        <f>'Labor Rates'!AK16</f>
        <v>0</v>
      </c>
      <c r="AV16" s="226">
        <f t="shared" si="25"/>
        <v>0</v>
      </c>
      <c r="AW16" s="224">
        <f>'Labor Rates'!AL16</f>
        <v>0</v>
      </c>
      <c r="AX16" s="229">
        <f t="shared" si="26"/>
        <v>0</v>
      </c>
      <c r="AY16" s="300">
        <f t="shared" si="4"/>
        <v>0</v>
      </c>
      <c r="AZ16" s="316">
        <f t="shared" si="5"/>
        <v>0</v>
      </c>
      <c r="BA16" s="315">
        <f t="shared" si="6"/>
        <v>0</v>
      </c>
      <c r="BB16" s="308">
        <f t="shared" si="7"/>
        <v>0</v>
      </c>
    </row>
    <row r="17" spans="1:54" x14ac:dyDescent="0.25">
      <c r="A17" s="11"/>
      <c r="B17" s="383" t="str">
        <f>IF(ISBLANK('Labor Rates'!C17),"",'Labor Rates'!C17)</f>
        <v/>
      </c>
      <c r="C17" s="384" t="str">
        <f>IF(ISBLANK('Labor Rates'!D17),"",'Labor Rates'!D17)</f>
        <v/>
      </c>
      <c r="D17" s="285"/>
      <c r="E17" s="226">
        <f>'Labor Rates'!E17</f>
        <v>0</v>
      </c>
      <c r="F17" s="226">
        <f t="shared" si="8"/>
        <v>0</v>
      </c>
      <c r="G17" s="224">
        <f>'Labor Rates'!G17</f>
        <v>0</v>
      </c>
      <c r="H17" s="226">
        <f t="shared" si="9"/>
        <v>0</v>
      </c>
      <c r="I17" s="224">
        <f>'Labor Rates'!H17</f>
        <v>0</v>
      </c>
      <c r="J17" s="229">
        <f t="shared" si="10"/>
        <v>0</v>
      </c>
      <c r="K17" s="300">
        <f t="shared" si="11"/>
        <v>0</v>
      </c>
      <c r="L17" s="266"/>
      <c r="M17" s="214">
        <f>'Labor Rates'!K17</f>
        <v>0</v>
      </c>
      <c r="N17" s="226">
        <f t="shared" si="12"/>
        <v>0</v>
      </c>
      <c r="O17" s="224">
        <f>'Labor Rates'!M17</f>
        <v>0</v>
      </c>
      <c r="P17" s="226">
        <f t="shared" si="13"/>
        <v>0</v>
      </c>
      <c r="Q17" s="224">
        <f>'Labor Rates'!N17</f>
        <v>0</v>
      </c>
      <c r="R17" s="229">
        <f t="shared" si="14"/>
        <v>0</v>
      </c>
      <c r="S17" s="300">
        <f t="shared" si="0"/>
        <v>0</v>
      </c>
      <c r="T17" s="266"/>
      <c r="U17" s="214">
        <f>'Labor Rates'!Q17</f>
        <v>0</v>
      </c>
      <c r="V17" s="226">
        <f t="shared" si="15"/>
        <v>0</v>
      </c>
      <c r="W17" s="224">
        <f>'Labor Rates'!S17</f>
        <v>0</v>
      </c>
      <c r="X17" s="226">
        <f t="shared" si="16"/>
        <v>0</v>
      </c>
      <c r="Y17" s="224">
        <f>'Labor Rates'!T17</f>
        <v>0</v>
      </c>
      <c r="Z17" s="229">
        <f t="shared" si="17"/>
        <v>0</v>
      </c>
      <c r="AA17" s="300">
        <f t="shared" si="1"/>
        <v>0</v>
      </c>
      <c r="AB17" s="266"/>
      <c r="AC17" s="214">
        <f>'Labor Rates'!W17</f>
        <v>0</v>
      </c>
      <c r="AD17" s="226">
        <f t="shared" si="18"/>
        <v>0</v>
      </c>
      <c r="AE17" s="224">
        <f>'Labor Rates'!Y17</f>
        <v>0</v>
      </c>
      <c r="AF17" s="226">
        <f t="shared" si="19"/>
        <v>0</v>
      </c>
      <c r="AG17" s="224">
        <f>'Labor Rates'!Z17</f>
        <v>0</v>
      </c>
      <c r="AH17" s="229">
        <f t="shared" si="20"/>
        <v>0</v>
      </c>
      <c r="AI17" s="300">
        <f t="shared" si="2"/>
        <v>0</v>
      </c>
      <c r="AJ17" s="266"/>
      <c r="AK17" s="214">
        <f>'Labor Rates'!AC17</f>
        <v>0</v>
      </c>
      <c r="AL17" s="226">
        <f t="shared" si="21"/>
        <v>0</v>
      </c>
      <c r="AM17" s="224">
        <f>'Labor Rates'!AE17</f>
        <v>0</v>
      </c>
      <c r="AN17" s="226">
        <f t="shared" si="22"/>
        <v>0</v>
      </c>
      <c r="AO17" s="224">
        <f>'Labor Rates'!AF17</f>
        <v>0</v>
      </c>
      <c r="AP17" s="229">
        <f t="shared" si="23"/>
        <v>0</v>
      </c>
      <c r="AQ17" s="300">
        <f t="shared" si="3"/>
        <v>0</v>
      </c>
      <c r="AR17" s="231"/>
      <c r="AS17" s="214">
        <f>'Labor Rates'!AI17</f>
        <v>0</v>
      </c>
      <c r="AT17" s="226">
        <f t="shared" si="24"/>
        <v>0</v>
      </c>
      <c r="AU17" s="224">
        <f>'Labor Rates'!AK17</f>
        <v>0</v>
      </c>
      <c r="AV17" s="226">
        <f t="shared" si="25"/>
        <v>0</v>
      </c>
      <c r="AW17" s="224">
        <f>'Labor Rates'!AL17</f>
        <v>0</v>
      </c>
      <c r="AX17" s="229">
        <f t="shared" si="26"/>
        <v>0</v>
      </c>
      <c r="AY17" s="300">
        <f t="shared" si="4"/>
        <v>0</v>
      </c>
      <c r="AZ17" s="316">
        <f t="shared" si="5"/>
        <v>0</v>
      </c>
      <c r="BA17" s="315">
        <f t="shared" si="6"/>
        <v>0</v>
      </c>
      <c r="BB17" s="308">
        <f t="shared" si="7"/>
        <v>0</v>
      </c>
    </row>
    <row r="18" spans="1:54" x14ac:dyDescent="0.25">
      <c r="A18" s="11"/>
      <c r="B18" s="383" t="str">
        <f>IF(ISBLANK('Labor Rates'!C18),"",'Labor Rates'!C18)</f>
        <v/>
      </c>
      <c r="C18" s="384" t="str">
        <f>IF(ISBLANK('Labor Rates'!D18),"",'Labor Rates'!D18)</f>
        <v/>
      </c>
      <c r="D18" s="285"/>
      <c r="E18" s="226">
        <f>'Labor Rates'!E18</f>
        <v>0</v>
      </c>
      <c r="F18" s="226">
        <f t="shared" si="8"/>
        <v>0</v>
      </c>
      <c r="G18" s="224">
        <f>'Labor Rates'!G18</f>
        <v>0</v>
      </c>
      <c r="H18" s="226">
        <f t="shared" si="9"/>
        <v>0</v>
      </c>
      <c r="I18" s="224">
        <f>'Labor Rates'!H18</f>
        <v>0</v>
      </c>
      <c r="J18" s="229">
        <f t="shared" si="10"/>
        <v>0</v>
      </c>
      <c r="K18" s="300">
        <f t="shared" si="11"/>
        <v>0</v>
      </c>
      <c r="L18" s="266"/>
      <c r="M18" s="214">
        <f>'Labor Rates'!K18</f>
        <v>0</v>
      </c>
      <c r="N18" s="226">
        <f t="shared" si="12"/>
        <v>0</v>
      </c>
      <c r="O18" s="224">
        <f>'Labor Rates'!M18</f>
        <v>0</v>
      </c>
      <c r="P18" s="226">
        <f t="shared" si="13"/>
        <v>0</v>
      </c>
      <c r="Q18" s="224">
        <f>'Labor Rates'!N18</f>
        <v>0</v>
      </c>
      <c r="R18" s="229">
        <f t="shared" si="14"/>
        <v>0</v>
      </c>
      <c r="S18" s="300">
        <f t="shared" si="0"/>
        <v>0</v>
      </c>
      <c r="T18" s="266"/>
      <c r="U18" s="214">
        <f>'Labor Rates'!Q18</f>
        <v>0</v>
      </c>
      <c r="V18" s="226">
        <f t="shared" si="15"/>
        <v>0</v>
      </c>
      <c r="W18" s="224">
        <f>'Labor Rates'!S18</f>
        <v>0</v>
      </c>
      <c r="X18" s="226">
        <f t="shared" si="16"/>
        <v>0</v>
      </c>
      <c r="Y18" s="224">
        <f>'Labor Rates'!T18</f>
        <v>0</v>
      </c>
      <c r="Z18" s="229">
        <f t="shared" si="17"/>
        <v>0</v>
      </c>
      <c r="AA18" s="300">
        <f t="shared" si="1"/>
        <v>0</v>
      </c>
      <c r="AB18" s="266"/>
      <c r="AC18" s="214">
        <f>'Labor Rates'!W18</f>
        <v>0</v>
      </c>
      <c r="AD18" s="226">
        <f t="shared" si="18"/>
        <v>0</v>
      </c>
      <c r="AE18" s="224">
        <f>'Labor Rates'!Y18</f>
        <v>0</v>
      </c>
      <c r="AF18" s="226">
        <f t="shared" si="19"/>
        <v>0</v>
      </c>
      <c r="AG18" s="224">
        <f>'Labor Rates'!Z18</f>
        <v>0</v>
      </c>
      <c r="AH18" s="229">
        <f t="shared" si="20"/>
        <v>0</v>
      </c>
      <c r="AI18" s="300">
        <f t="shared" si="2"/>
        <v>0</v>
      </c>
      <c r="AJ18" s="266"/>
      <c r="AK18" s="214">
        <f>'Labor Rates'!AC18</f>
        <v>0</v>
      </c>
      <c r="AL18" s="226">
        <f t="shared" si="21"/>
        <v>0</v>
      </c>
      <c r="AM18" s="224">
        <f>'Labor Rates'!AE18</f>
        <v>0</v>
      </c>
      <c r="AN18" s="226">
        <f t="shared" si="22"/>
        <v>0</v>
      </c>
      <c r="AO18" s="224">
        <f>'Labor Rates'!AF18</f>
        <v>0</v>
      </c>
      <c r="AP18" s="229">
        <f t="shared" si="23"/>
        <v>0</v>
      </c>
      <c r="AQ18" s="300">
        <f t="shared" si="3"/>
        <v>0</v>
      </c>
      <c r="AR18" s="231"/>
      <c r="AS18" s="214">
        <f>'Labor Rates'!AI18</f>
        <v>0</v>
      </c>
      <c r="AT18" s="226">
        <f t="shared" si="24"/>
        <v>0</v>
      </c>
      <c r="AU18" s="224">
        <f>'Labor Rates'!AK18</f>
        <v>0</v>
      </c>
      <c r="AV18" s="226">
        <f t="shared" si="25"/>
        <v>0</v>
      </c>
      <c r="AW18" s="224">
        <f>'Labor Rates'!AL18</f>
        <v>0</v>
      </c>
      <c r="AX18" s="229">
        <f t="shared" si="26"/>
        <v>0</v>
      </c>
      <c r="AY18" s="300">
        <f t="shared" si="4"/>
        <v>0</v>
      </c>
      <c r="AZ18" s="316">
        <f t="shared" si="5"/>
        <v>0</v>
      </c>
      <c r="BA18" s="315">
        <f t="shared" si="6"/>
        <v>0</v>
      </c>
      <c r="BB18" s="308">
        <f t="shared" si="7"/>
        <v>0</v>
      </c>
    </row>
    <row r="19" spans="1:54" x14ac:dyDescent="0.25">
      <c r="A19" s="11"/>
      <c r="B19" s="383" t="str">
        <f>IF(ISBLANK('Labor Rates'!C19),"",'Labor Rates'!C19)</f>
        <v/>
      </c>
      <c r="C19" s="384" t="str">
        <f>IF(ISBLANK('Labor Rates'!D19),"",'Labor Rates'!D19)</f>
        <v/>
      </c>
      <c r="D19" s="285"/>
      <c r="E19" s="226">
        <f>'Labor Rates'!E19</f>
        <v>0</v>
      </c>
      <c r="F19" s="226">
        <f t="shared" si="8"/>
        <v>0</v>
      </c>
      <c r="G19" s="224">
        <f>'Labor Rates'!G19</f>
        <v>0</v>
      </c>
      <c r="H19" s="226">
        <f t="shared" si="9"/>
        <v>0</v>
      </c>
      <c r="I19" s="224">
        <f>'Labor Rates'!H19</f>
        <v>0</v>
      </c>
      <c r="J19" s="229">
        <f t="shared" si="10"/>
        <v>0</v>
      </c>
      <c r="K19" s="300">
        <f t="shared" si="11"/>
        <v>0</v>
      </c>
      <c r="L19" s="266"/>
      <c r="M19" s="214">
        <f>'Labor Rates'!K19</f>
        <v>0</v>
      </c>
      <c r="N19" s="226">
        <f t="shared" si="12"/>
        <v>0</v>
      </c>
      <c r="O19" s="224">
        <f>'Labor Rates'!M19</f>
        <v>0</v>
      </c>
      <c r="P19" s="226">
        <f t="shared" si="13"/>
        <v>0</v>
      </c>
      <c r="Q19" s="224">
        <f>'Labor Rates'!N19</f>
        <v>0</v>
      </c>
      <c r="R19" s="229">
        <f t="shared" si="14"/>
        <v>0</v>
      </c>
      <c r="S19" s="300">
        <f t="shared" si="0"/>
        <v>0</v>
      </c>
      <c r="T19" s="266"/>
      <c r="U19" s="214">
        <f>'Labor Rates'!Q19</f>
        <v>0</v>
      </c>
      <c r="V19" s="226">
        <f t="shared" si="15"/>
        <v>0</v>
      </c>
      <c r="W19" s="224">
        <f>'Labor Rates'!S19</f>
        <v>0</v>
      </c>
      <c r="X19" s="226">
        <f t="shared" si="16"/>
        <v>0</v>
      </c>
      <c r="Y19" s="224">
        <f>'Labor Rates'!T19</f>
        <v>0</v>
      </c>
      <c r="Z19" s="229">
        <f t="shared" si="17"/>
        <v>0</v>
      </c>
      <c r="AA19" s="300">
        <f t="shared" si="1"/>
        <v>0</v>
      </c>
      <c r="AB19" s="266"/>
      <c r="AC19" s="214">
        <f>'Labor Rates'!W19</f>
        <v>0</v>
      </c>
      <c r="AD19" s="226">
        <f t="shared" si="18"/>
        <v>0</v>
      </c>
      <c r="AE19" s="224">
        <f>'Labor Rates'!Y19</f>
        <v>0</v>
      </c>
      <c r="AF19" s="226">
        <f t="shared" si="19"/>
        <v>0</v>
      </c>
      <c r="AG19" s="224">
        <f>'Labor Rates'!Z19</f>
        <v>0</v>
      </c>
      <c r="AH19" s="229">
        <f t="shared" si="20"/>
        <v>0</v>
      </c>
      <c r="AI19" s="300">
        <f t="shared" si="2"/>
        <v>0</v>
      </c>
      <c r="AJ19" s="266"/>
      <c r="AK19" s="214">
        <f>'Labor Rates'!AC19</f>
        <v>0</v>
      </c>
      <c r="AL19" s="226">
        <f t="shared" si="21"/>
        <v>0</v>
      </c>
      <c r="AM19" s="224">
        <f>'Labor Rates'!AE19</f>
        <v>0</v>
      </c>
      <c r="AN19" s="226">
        <f t="shared" si="22"/>
        <v>0</v>
      </c>
      <c r="AO19" s="224">
        <f>'Labor Rates'!AF19</f>
        <v>0</v>
      </c>
      <c r="AP19" s="229">
        <f t="shared" si="23"/>
        <v>0</v>
      </c>
      <c r="AQ19" s="300">
        <f t="shared" si="3"/>
        <v>0</v>
      </c>
      <c r="AR19" s="231"/>
      <c r="AS19" s="214">
        <f>'Labor Rates'!AI19</f>
        <v>0</v>
      </c>
      <c r="AT19" s="226">
        <f t="shared" si="24"/>
        <v>0</v>
      </c>
      <c r="AU19" s="224">
        <f>'Labor Rates'!AK19</f>
        <v>0</v>
      </c>
      <c r="AV19" s="226">
        <f t="shared" si="25"/>
        <v>0</v>
      </c>
      <c r="AW19" s="224">
        <f>'Labor Rates'!AL19</f>
        <v>0</v>
      </c>
      <c r="AX19" s="229">
        <f t="shared" si="26"/>
        <v>0</v>
      </c>
      <c r="AY19" s="300">
        <f t="shared" si="4"/>
        <v>0</v>
      </c>
      <c r="AZ19" s="316">
        <f t="shared" si="5"/>
        <v>0</v>
      </c>
      <c r="BA19" s="315">
        <f t="shared" si="6"/>
        <v>0</v>
      </c>
      <c r="BB19" s="308">
        <f t="shared" si="7"/>
        <v>0</v>
      </c>
    </row>
    <row r="20" spans="1:54" x14ac:dyDescent="0.25">
      <c r="A20" s="11"/>
      <c r="B20" s="383" t="str">
        <f>IF(ISBLANK('Labor Rates'!C20),"",'Labor Rates'!C20)</f>
        <v/>
      </c>
      <c r="C20" s="384" t="str">
        <f>IF(ISBLANK('Labor Rates'!D20),"",'Labor Rates'!D20)</f>
        <v/>
      </c>
      <c r="D20" s="285"/>
      <c r="E20" s="226">
        <f>'Labor Rates'!E20</f>
        <v>0</v>
      </c>
      <c r="F20" s="226">
        <f t="shared" si="8"/>
        <v>0</v>
      </c>
      <c r="G20" s="224">
        <f>'Labor Rates'!G20</f>
        <v>0</v>
      </c>
      <c r="H20" s="226">
        <f t="shared" si="9"/>
        <v>0</v>
      </c>
      <c r="I20" s="224">
        <f>'Labor Rates'!H20</f>
        <v>0</v>
      </c>
      <c r="J20" s="229">
        <f t="shared" si="10"/>
        <v>0</v>
      </c>
      <c r="K20" s="300">
        <f t="shared" si="11"/>
        <v>0</v>
      </c>
      <c r="L20" s="266"/>
      <c r="M20" s="214">
        <f>'Labor Rates'!K20</f>
        <v>0</v>
      </c>
      <c r="N20" s="226">
        <f t="shared" si="12"/>
        <v>0</v>
      </c>
      <c r="O20" s="224">
        <f>'Labor Rates'!M20</f>
        <v>0</v>
      </c>
      <c r="P20" s="226">
        <f t="shared" si="13"/>
        <v>0</v>
      </c>
      <c r="Q20" s="224">
        <f>'Labor Rates'!N20</f>
        <v>0</v>
      </c>
      <c r="R20" s="229">
        <f t="shared" si="14"/>
        <v>0</v>
      </c>
      <c r="S20" s="300">
        <f t="shared" si="0"/>
        <v>0</v>
      </c>
      <c r="T20" s="266"/>
      <c r="U20" s="214">
        <f>'Labor Rates'!Q20</f>
        <v>0</v>
      </c>
      <c r="V20" s="226">
        <f t="shared" si="15"/>
        <v>0</v>
      </c>
      <c r="W20" s="224">
        <f>'Labor Rates'!S20</f>
        <v>0</v>
      </c>
      <c r="X20" s="226">
        <f t="shared" si="16"/>
        <v>0</v>
      </c>
      <c r="Y20" s="224">
        <f>'Labor Rates'!T20</f>
        <v>0</v>
      </c>
      <c r="Z20" s="229">
        <f t="shared" si="17"/>
        <v>0</v>
      </c>
      <c r="AA20" s="300">
        <f t="shared" si="1"/>
        <v>0</v>
      </c>
      <c r="AB20" s="266"/>
      <c r="AC20" s="214">
        <f>'Labor Rates'!W20</f>
        <v>0</v>
      </c>
      <c r="AD20" s="226">
        <f t="shared" si="18"/>
        <v>0</v>
      </c>
      <c r="AE20" s="224">
        <f>'Labor Rates'!Y20</f>
        <v>0</v>
      </c>
      <c r="AF20" s="226">
        <f t="shared" si="19"/>
        <v>0</v>
      </c>
      <c r="AG20" s="224">
        <f>'Labor Rates'!Z20</f>
        <v>0</v>
      </c>
      <c r="AH20" s="229">
        <f t="shared" si="20"/>
        <v>0</v>
      </c>
      <c r="AI20" s="300">
        <f t="shared" si="2"/>
        <v>0</v>
      </c>
      <c r="AJ20" s="266"/>
      <c r="AK20" s="214">
        <f>'Labor Rates'!AC20</f>
        <v>0</v>
      </c>
      <c r="AL20" s="226">
        <f t="shared" si="21"/>
        <v>0</v>
      </c>
      <c r="AM20" s="224">
        <f>'Labor Rates'!AE20</f>
        <v>0</v>
      </c>
      <c r="AN20" s="226">
        <f t="shared" si="22"/>
        <v>0</v>
      </c>
      <c r="AO20" s="224">
        <f>'Labor Rates'!AF20</f>
        <v>0</v>
      </c>
      <c r="AP20" s="229">
        <f t="shared" si="23"/>
        <v>0</v>
      </c>
      <c r="AQ20" s="300">
        <f t="shared" si="3"/>
        <v>0</v>
      </c>
      <c r="AR20" s="231"/>
      <c r="AS20" s="214">
        <f>'Labor Rates'!AI20</f>
        <v>0</v>
      </c>
      <c r="AT20" s="226">
        <f t="shared" si="24"/>
        <v>0</v>
      </c>
      <c r="AU20" s="224">
        <f>'Labor Rates'!AK20</f>
        <v>0</v>
      </c>
      <c r="AV20" s="226">
        <f t="shared" si="25"/>
        <v>0</v>
      </c>
      <c r="AW20" s="224">
        <f>'Labor Rates'!AL20</f>
        <v>0</v>
      </c>
      <c r="AX20" s="229">
        <f t="shared" si="26"/>
        <v>0</v>
      </c>
      <c r="AY20" s="300">
        <f t="shared" si="4"/>
        <v>0</v>
      </c>
      <c r="AZ20" s="316">
        <f t="shared" si="5"/>
        <v>0</v>
      </c>
      <c r="BA20" s="315">
        <f t="shared" si="6"/>
        <v>0</v>
      </c>
      <c r="BB20" s="308">
        <f t="shared" si="7"/>
        <v>0</v>
      </c>
    </row>
    <row r="21" spans="1:54" x14ac:dyDescent="0.25">
      <c r="A21" s="11"/>
      <c r="B21" s="383" t="str">
        <f>IF(ISBLANK('Labor Rates'!C21),"",'Labor Rates'!C21)</f>
        <v/>
      </c>
      <c r="C21" s="384" t="str">
        <f>IF(ISBLANK('Labor Rates'!D21),"",'Labor Rates'!D21)</f>
        <v/>
      </c>
      <c r="D21" s="285"/>
      <c r="E21" s="226">
        <f>'Labor Rates'!E21</f>
        <v>0</v>
      </c>
      <c r="F21" s="226">
        <f t="shared" si="8"/>
        <v>0</v>
      </c>
      <c r="G21" s="224">
        <f>'Labor Rates'!G21</f>
        <v>0</v>
      </c>
      <c r="H21" s="226">
        <f t="shared" si="9"/>
        <v>0</v>
      </c>
      <c r="I21" s="224">
        <f>'Labor Rates'!H21</f>
        <v>0</v>
      </c>
      <c r="J21" s="229">
        <f t="shared" si="10"/>
        <v>0</v>
      </c>
      <c r="K21" s="300">
        <f t="shared" si="11"/>
        <v>0</v>
      </c>
      <c r="L21" s="266"/>
      <c r="M21" s="214">
        <f>'Labor Rates'!K21</f>
        <v>0</v>
      </c>
      <c r="N21" s="226">
        <f t="shared" si="12"/>
        <v>0</v>
      </c>
      <c r="O21" s="224">
        <f>'Labor Rates'!M21</f>
        <v>0</v>
      </c>
      <c r="P21" s="226">
        <f t="shared" si="13"/>
        <v>0</v>
      </c>
      <c r="Q21" s="224">
        <f>'Labor Rates'!N21</f>
        <v>0</v>
      </c>
      <c r="R21" s="229">
        <f t="shared" si="14"/>
        <v>0</v>
      </c>
      <c r="S21" s="300">
        <f t="shared" si="0"/>
        <v>0</v>
      </c>
      <c r="T21" s="266"/>
      <c r="U21" s="214">
        <f>'Labor Rates'!Q21</f>
        <v>0</v>
      </c>
      <c r="V21" s="226">
        <f t="shared" si="15"/>
        <v>0</v>
      </c>
      <c r="W21" s="224">
        <f>'Labor Rates'!S21</f>
        <v>0</v>
      </c>
      <c r="X21" s="226">
        <f t="shared" si="16"/>
        <v>0</v>
      </c>
      <c r="Y21" s="224">
        <f>'Labor Rates'!T21</f>
        <v>0</v>
      </c>
      <c r="Z21" s="229">
        <f t="shared" si="17"/>
        <v>0</v>
      </c>
      <c r="AA21" s="300">
        <f t="shared" si="1"/>
        <v>0</v>
      </c>
      <c r="AB21" s="266"/>
      <c r="AC21" s="214">
        <f>'Labor Rates'!W21</f>
        <v>0</v>
      </c>
      <c r="AD21" s="226">
        <f t="shared" si="18"/>
        <v>0</v>
      </c>
      <c r="AE21" s="224">
        <f>'Labor Rates'!Y21</f>
        <v>0</v>
      </c>
      <c r="AF21" s="226">
        <f t="shared" si="19"/>
        <v>0</v>
      </c>
      <c r="AG21" s="224">
        <f>'Labor Rates'!Z21</f>
        <v>0</v>
      </c>
      <c r="AH21" s="229">
        <f t="shared" si="20"/>
        <v>0</v>
      </c>
      <c r="AI21" s="300">
        <f t="shared" si="2"/>
        <v>0</v>
      </c>
      <c r="AJ21" s="266"/>
      <c r="AK21" s="214">
        <f>'Labor Rates'!AC21</f>
        <v>0</v>
      </c>
      <c r="AL21" s="226">
        <f t="shared" si="21"/>
        <v>0</v>
      </c>
      <c r="AM21" s="224">
        <f>'Labor Rates'!AE21</f>
        <v>0</v>
      </c>
      <c r="AN21" s="226">
        <f t="shared" si="22"/>
        <v>0</v>
      </c>
      <c r="AO21" s="224">
        <f>'Labor Rates'!AF21</f>
        <v>0</v>
      </c>
      <c r="AP21" s="229">
        <f t="shared" si="23"/>
        <v>0</v>
      </c>
      <c r="AQ21" s="300">
        <f t="shared" si="3"/>
        <v>0</v>
      </c>
      <c r="AR21" s="231"/>
      <c r="AS21" s="214">
        <f>'Labor Rates'!AI21</f>
        <v>0</v>
      </c>
      <c r="AT21" s="226">
        <f t="shared" si="24"/>
        <v>0</v>
      </c>
      <c r="AU21" s="224">
        <f>'Labor Rates'!AK21</f>
        <v>0</v>
      </c>
      <c r="AV21" s="226">
        <f t="shared" si="25"/>
        <v>0</v>
      </c>
      <c r="AW21" s="224">
        <f>'Labor Rates'!AL21</f>
        <v>0</v>
      </c>
      <c r="AX21" s="229">
        <f t="shared" si="26"/>
        <v>0</v>
      </c>
      <c r="AY21" s="300">
        <f t="shared" si="4"/>
        <v>0</v>
      </c>
      <c r="AZ21" s="316">
        <f t="shared" si="5"/>
        <v>0</v>
      </c>
      <c r="BA21" s="315">
        <f t="shared" si="6"/>
        <v>0</v>
      </c>
      <c r="BB21" s="308">
        <f t="shared" si="7"/>
        <v>0</v>
      </c>
    </row>
    <row r="22" spans="1:54" x14ac:dyDescent="0.25">
      <c r="A22" s="11"/>
      <c r="B22" s="383" t="str">
        <f>IF(ISBLANK('Labor Rates'!C22),"",'Labor Rates'!C22)</f>
        <v/>
      </c>
      <c r="C22" s="384" t="str">
        <f>IF(ISBLANK('Labor Rates'!D22),"",'Labor Rates'!D22)</f>
        <v/>
      </c>
      <c r="D22" s="285"/>
      <c r="E22" s="226">
        <f>'Labor Rates'!E22</f>
        <v>0</v>
      </c>
      <c r="F22" s="226">
        <f t="shared" si="8"/>
        <v>0</v>
      </c>
      <c r="G22" s="224">
        <f>'Labor Rates'!G22</f>
        <v>0</v>
      </c>
      <c r="H22" s="226">
        <f t="shared" si="9"/>
        <v>0</v>
      </c>
      <c r="I22" s="224">
        <f>'Labor Rates'!H22</f>
        <v>0</v>
      </c>
      <c r="J22" s="229">
        <f t="shared" si="10"/>
        <v>0</v>
      </c>
      <c r="K22" s="300">
        <f t="shared" si="11"/>
        <v>0</v>
      </c>
      <c r="L22" s="266"/>
      <c r="M22" s="214">
        <f>'Labor Rates'!K22</f>
        <v>0</v>
      </c>
      <c r="N22" s="226">
        <f t="shared" si="12"/>
        <v>0</v>
      </c>
      <c r="O22" s="224">
        <f>'Labor Rates'!M22</f>
        <v>0</v>
      </c>
      <c r="P22" s="226">
        <f t="shared" si="13"/>
        <v>0</v>
      </c>
      <c r="Q22" s="224">
        <f>'Labor Rates'!N22</f>
        <v>0</v>
      </c>
      <c r="R22" s="229">
        <f t="shared" si="14"/>
        <v>0</v>
      </c>
      <c r="S22" s="300">
        <f t="shared" si="0"/>
        <v>0</v>
      </c>
      <c r="T22" s="266"/>
      <c r="U22" s="214">
        <f>'Labor Rates'!Q22</f>
        <v>0</v>
      </c>
      <c r="V22" s="226">
        <f t="shared" si="15"/>
        <v>0</v>
      </c>
      <c r="W22" s="224">
        <f>'Labor Rates'!S22</f>
        <v>0</v>
      </c>
      <c r="X22" s="226">
        <f t="shared" si="16"/>
        <v>0</v>
      </c>
      <c r="Y22" s="224">
        <f>'Labor Rates'!T22</f>
        <v>0</v>
      </c>
      <c r="Z22" s="229">
        <f t="shared" si="17"/>
        <v>0</v>
      </c>
      <c r="AA22" s="300">
        <f t="shared" si="1"/>
        <v>0</v>
      </c>
      <c r="AB22" s="266"/>
      <c r="AC22" s="214">
        <f>'Labor Rates'!W22</f>
        <v>0</v>
      </c>
      <c r="AD22" s="226">
        <f t="shared" si="18"/>
        <v>0</v>
      </c>
      <c r="AE22" s="224">
        <f>'Labor Rates'!Y22</f>
        <v>0</v>
      </c>
      <c r="AF22" s="226">
        <f t="shared" si="19"/>
        <v>0</v>
      </c>
      <c r="AG22" s="224">
        <f>'Labor Rates'!Z22</f>
        <v>0</v>
      </c>
      <c r="AH22" s="229">
        <f t="shared" si="20"/>
        <v>0</v>
      </c>
      <c r="AI22" s="300">
        <f t="shared" si="2"/>
        <v>0</v>
      </c>
      <c r="AJ22" s="266"/>
      <c r="AK22" s="214">
        <f>'Labor Rates'!AC22</f>
        <v>0</v>
      </c>
      <c r="AL22" s="226">
        <f t="shared" si="21"/>
        <v>0</v>
      </c>
      <c r="AM22" s="224">
        <f>'Labor Rates'!AE22</f>
        <v>0</v>
      </c>
      <c r="AN22" s="226">
        <f t="shared" si="22"/>
        <v>0</v>
      </c>
      <c r="AO22" s="224">
        <f>'Labor Rates'!AF22</f>
        <v>0</v>
      </c>
      <c r="AP22" s="229">
        <f t="shared" si="23"/>
        <v>0</v>
      </c>
      <c r="AQ22" s="300">
        <f t="shared" si="3"/>
        <v>0</v>
      </c>
      <c r="AR22" s="231"/>
      <c r="AS22" s="214">
        <f>'Labor Rates'!AI22</f>
        <v>0</v>
      </c>
      <c r="AT22" s="226">
        <f t="shared" si="24"/>
        <v>0</v>
      </c>
      <c r="AU22" s="224">
        <f>'Labor Rates'!AK22</f>
        <v>0</v>
      </c>
      <c r="AV22" s="226">
        <f t="shared" si="25"/>
        <v>0</v>
      </c>
      <c r="AW22" s="224">
        <f>'Labor Rates'!AL22</f>
        <v>0</v>
      </c>
      <c r="AX22" s="229">
        <f t="shared" si="26"/>
        <v>0</v>
      </c>
      <c r="AY22" s="300">
        <f t="shared" si="4"/>
        <v>0</v>
      </c>
      <c r="AZ22" s="316">
        <f t="shared" si="5"/>
        <v>0</v>
      </c>
      <c r="BA22" s="315">
        <f t="shared" si="6"/>
        <v>0</v>
      </c>
      <c r="BB22" s="308">
        <f t="shared" si="7"/>
        <v>0</v>
      </c>
    </row>
    <row r="23" spans="1:54" x14ac:dyDescent="0.25">
      <c r="A23" s="11"/>
      <c r="B23" s="383" t="str">
        <f>IF(ISBLANK('Labor Rates'!C23),"",'Labor Rates'!C23)</f>
        <v/>
      </c>
      <c r="C23" s="384" t="str">
        <f>IF(ISBLANK('Labor Rates'!D23),"",'Labor Rates'!D23)</f>
        <v/>
      </c>
      <c r="D23" s="285"/>
      <c r="E23" s="226">
        <f>'Labor Rates'!E23</f>
        <v>0</v>
      </c>
      <c r="F23" s="226">
        <f t="shared" si="8"/>
        <v>0</v>
      </c>
      <c r="G23" s="224">
        <f>'Labor Rates'!G23</f>
        <v>0</v>
      </c>
      <c r="H23" s="226">
        <f t="shared" si="9"/>
        <v>0</v>
      </c>
      <c r="I23" s="224">
        <f>'Labor Rates'!H23</f>
        <v>0</v>
      </c>
      <c r="J23" s="229">
        <f t="shared" si="10"/>
        <v>0</v>
      </c>
      <c r="K23" s="300">
        <f t="shared" si="11"/>
        <v>0</v>
      </c>
      <c r="L23" s="266"/>
      <c r="M23" s="214">
        <f>'Labor Rates'!K23</f>
        <v>0</v>
      </c>
      <c r="N23" s="226">
        <f t="shared" si="12"/>
        <v>0</v>
      </c>
      <c r="O23" s="224">
        <f>'Labor Rates'!M23</f>
        <v>0</v>
      </c>
      <c r="P23" s="226">
        <f t="shared" si="13"/>
        <v>0</v>
      </c>
      <c r="Q23" s="224">
        <f>'Labor Rates'!N23</f>
        <v>0</v>
      </c>
      <c r="R23" s="229">
        <f t="shared" si="14"/>
        <v>0</v>
      </c>
      <c r="S23" s="300">
        <f t="shared" si="0"/>
        <v>0</v>
      </c>
      <c r="T23" s="266"/>
      <c r="U23" s="214">
        <f>'Labor Rates'!Q23</f>
        <v>0</v>
      </c>
      <c r="V23" s="226">
        <f t="shared" si="15"/>
        <v>0</v>
      </c>
      <c r="W23" s="224">
        <f>'Labor Rates'!S23</f>
        <v>0</v>
      </c>
      <c r="X23" s="226">
        <f t="shared" si="16"/>
        <v>0</v>
      </c>
      <c r="Y23" s="224">
        <f>'Labor Rates'!T23</f>
        <v>0</v>
      </c>
      <c r="Z23" s="229">
        <f t="shared" si="17"/>
        <v>0</v>
      </c>
      <c r="AA23" s="300">
        <f t="shared" si="1"/>
        <v>0</v>
      </c>
      <c r="AB23" s="266"/>
      <c r="AC23" s="214">
        <f>'Labor Rates'!W23</f>
        <v>0</v>
      </c>
      <c r="AD23" s="226">
        <f t="shared" si="18"/>
        <v>0</v>
      </c>
      <c r="AE23" s="224">
        <f>'Labor Rates'!Y23</f>
        <v>0</v>
      </c>
      <c r="AF23" s="226">
        <f t="shared" si="19"/>
        <v>0</v>
      </c>
      <c r="AG23" s="224">
        <f>'Labor Rates'!Z23</f>
        <v>0</v>
      </c>
      <c r="AH23" s="229">
        <f t="shared" si="20"/>
        <v>0</v>
      </c>
      <c r="AI23" s="300">
        <f t="shared" si="2"/>
        <v>0</v>
      </c>
      <c r="AJ23" s="266"/>
      <c r="AK23" s="214">
        <f>'Labor Rates'!AC23</f>
        <v>0</v>
      </c>
      <c r="AL23" s="226">
        <f t="shared" si="21"/>
        <v>0</v>
      </c>
      <c r="AM23" s="224">
        <f>'Labor Rates'!AE23</f>
        <v>0</v>
      </c>
      <c r="AN23" s="226">
        <f t="shared" si="22"/>
        <v>0</v>
      </c>
      <c r="AO23" s="224">
        <f>'Labor Rates'!AF23</f>
        <v>0</v>
      </c>
      <c r="AP23" s="229">
        <f t="shared" si="23"/>
        <v>0</v>
      </c>
      <c r="AQ23" s="300">
        <f t="shared" si="3"/>
        <v>0</v>
      </c>
      <c r="AR23" s="231"/>
      <c r="AS23" s="214">
        <f>'Labor Rates'!AI23</f>
        <v>0</v>
      </c>
      <c r="AT23" s="226">
        <f t="shared" si="24"/>
        <v>0</v>
      </c>
      <c r="AU23" s="224">
        <f>'Labor Rates'!AK23</f>
        <v>0</v>
      </c>
      <c r="AV23" s="226">
        <f t="shared" si="25"/>
        <v>0</v>
      </c>
      <c r="AW23" s="224">
        <f>'Labor Rates'!AL23</f>
        <v>0</v>
      </c>
      <c r="AX23" s="229">
        <f t="shared" si="26"/>
        <v>0</v>
      </c>
      <c r="AY23" s="300">
        <f t="shared" si="4"/>
        <v>0</v>
      </c>
      <c r="AZ23" s="316">
        <f t="shared" si="5"/>
        <v>0</v>
      </c>
      <c r="BA23" s="315">
        <f t="shared" si="6"/>
        <v>0</v>
      </c>
      <c r="BB23" s="308">
        <f t="shared" si="7"/>
        <v>0</v>
      </c>
    </row>
    <row r="24" spans="1:54" x14ac:dyDescent="0.25">
      <c r="A24" s="11"/>
      <c r="B24" s="383" t="str">
        <f>IF(ISBLANK('Labor Rates'!C24),"",'Labor Rates'!C24)</f>
        <v/>
      </c>
      <c r="C24" s="384" t="str">
        <f>IF(ISBLANK('Labor Rates'!D24),"",'Labor Rates'!D24)</f>
        <v/>
      </c>
      <c r="D24" s="285"/>
      <c r="E24" s="226">
        <f>'Labor Rates'!E24</f>
        <v>0</v>
      </c>
      <c r="F24" s="226">
        <f t="shared" si="8"/>
        <v>0</v>
      </c>
      <c r="G24" s="224">
        <f>'Labor Rates'!G24</f>
        <v>0</v>
      </c>
      <c r="H24" s="226">
        <f t="shared" si="9"/>
        <v>0</v>
      </c>
      <c r="I24" s="224">
        <f>'Labor Rates'!H24</f>
        <v>0</v>
      </c>
      <c r="J24" s="229">
        <f t="shared" si="10"/>
        <v>0</v>
      </c>
      <c r="K24" s="300">
        <f t="shared" si="11"/>
        <v>0</v>
      </c>
      <c r="L24" s="266"/>
      <c r="M24" s="214">
        <f>'Labor Rates'!K24</f>
        <v>0</v>
      </c>
      <c r="N24" s="226">
        <f t="shared" si="12"/>
        <v>0</v>
      </c>
      <c r="O24" s="224">
        <f>'Labor Rates'!M24</f>
        <v>0</v>
      </c>
      <c r="P24" s="226">
        <f t="shared" si="13"/>
        <v>0</v>
      </c>
      <c r="Q24" s="224">
        <f>'Labor Rates'!N24</f>
        <v>0</v>
      </c>
      <c r="R24" s="229">
        <f t="shared" si="14"/>
        <v>0</v>
      </c>
      <c r="S24" s="300">
        <f t="shared" si="0"/>
        <v>0</v>
      </c>
      <c r="T24" s="266"/>
      <c r="U24" s="214">
        <f>'Labor Rates'!Q24</f>
        <v>0</v>
      </c>
      <c r="V24" s="226">
        <f t="shared" si="15"/>
        <v>0</v>
      </c>
      <c r="W24" s="224">
        <f>'Labor Rates'!S24</f>
        <v>0</v>
      </c>
      <c r="X24" s="226">
        <f t="shared" si="16"/>
        <v>0</v>
      </c>
      <c r="Y24" s="224">
        <f>'Labor Rates'!T24</f>
        <v>0</v>
      </c>
      <c r="Z24" s="229">
        <f t="shared" si="17"/>
        <v>0</v>
      </c>
      <c r="AA24" s="300">
        <f t="shared" si="1"/>
        <v>0</v>
      </c>
      <c r="AB24" s="266"/>
      <c r="AC24" s="214">
        <f>'Labor Rates'!W24</f>
        <v>0</v>
      </c>
      <c r="AD24" s="226">
        <f t="shared" si="18"/>
        <v>0</v>
      </c>
      <c r="AE24" s="224">
        <f>'Labor Rates'!Y24</f>
        <v>0</v>
      </c>
      <c r="AF24" s="226">
        <f t="shared" si="19"/>
        <v>0</v>
      </c>
      <c r="AG24" s="224">
        <f>'Labor Rates'!Z24</f>
        <v>0</v>
      </c>
      <c r="AH24" s="229">
        <f t="shared" si="20"/>
        <v>0</v>
      </c>
      <c r="AI24" s="300">
        <f t="shared" si="2"/>
        <v>0</v>
      </c>
      <c r="AJ24" s="266"/>
      <c r="AK24" s="214">
        <f>'Labor Rates'!AC24</f>
        <v>0</v>
      </c>
      <c r="AL24" s="226">
        <f t="shared" si="21"/>
        <v>0</v>
      </c>
      <c r="AM24" s="224">
        <f>'Labor Rates'!AE24</f>
        <v>0</v>
      </c>
      <c r="AN24" s="226">
        <f t="shared" si="22"/>
        <v>0</v>
      </c>
      <c r="AO24" s="224">
        <f>'Labor Rates'!AF24</f>
        <v>0</v>
      </c>
      <c r="AP24" s="229">
        <f t="shared" si="23"/>
        <v>0</v>
      </c>
      <c r="AQ24" s="300">
        <f t="shared" si="3"/>
        <v>0</v>
      </c>
      <c r="AR24" s="231"/>
      <c r="AS24" s="214">
        <f>'Labor Rates'!AI24</f>
        <v>0</v>
      </c>
      <c r="AT24" s="226">
        <f t="shared" si="24"/>
        <v>0</v>
      </c>
      <c r="AU24" s="224">
        <f>'Labor Rates'!AK24</f>
        <v>0</v>
      </c>
      <c r="AV24" s="226">
        <f t="shared" si="25"/>
        <v>0</v>
      </c>
      <c r="AW24" s="224">
        <f>'Labor Rates'!AL24</f>
        <v>0</v>
      </c>
      <c r="AX24" s="229">
        <f t="shared" si="26"/>
        <v>0</v>
      </c>
      <c r="AY24" s="300">
        <f t="shared" si="4"/>
        <v>0</v>
      </c>
      <c r="AZ24" s="316">
        <f t="shared" si="5"/>
        <v>0</v>
      </c>
      <c r="BA24" s="315">
        <f t="shared" si="6"/>
        <v>0</v>
      </c>
      <c r="BB24" s="308">
        <f t="shared" si="7"/>
        <v>0</v>
      </c>
    </row>
    <row r="25" spans="1:54" x14ac:dyDescent="0.25">
      <c r="A25" s="11"/>
      <c r="B25" s="383" t="str">
        <f>IF(ISBLANK('Labor Rates'!C25),"",'Labor Rates'!C25)</f>
        <v/>
      </c>
      <c r="C25" s="384" t="str">
        <f>IF(ISBLANK('Labor Rates'!D25),"",'Labor Rates'!D25)</f>
        <v/>
      </c>
      <c r="D25" s="285"/>
      <c r="E25" s="226">
        <f>'Labor Rates'!E25</f>
        <v>0</v>
      </c>
      <c r="F25" s="226">
        <f t="shared" si="8"/>
        <v>0</v>
      </c>
      <c r="G25" s="224">
        <f>'Labor Rates'!G25</f>
        <v>0</v>
      </c>
      <c r="H25" s="226">
        <f t="shared" si="9"/>
        <v>0</v>
      </c>
      <c r="I25" s="224">
        <f>'Labor Rates'!H25</f>
        <v>0</v>
      </c>
      <c r="J25" s="229">
        <f t="shared" si="10"/>
        <v>0</v>
      </c>
      <c r="K25" s="300">
        <f t="shared" si="11"/>
        <v>0</v>
      </c>
      <c r="L25" s="266"/>
      <c r="M25" s="214">
        <f>'Labor Rates'!K25</f>
        <v>0</v>
      </c>
      <c r="N25" s="226">
        <f t="shared" si="12"/>
        <v>0</v>
      </c>
      <c r="O25" s="224">
        <f>'Labor Rates'!M25</f>
        <v>0</v>
      </c>
      <c r="P25" s="226">
        <f t="shared" si="13"/>
        <v>0</v>
      </c>
      <c r="Q25" s="224">
        <f>'Labor Rates'!N25</f>
        <v>0</v>
      </c>
      <c r="R25" s="229">
        <f t="shared" si="14"/>
        <v>0</v>
      </c>
      <c r="S25" s="300">
        <f t="shared" si="0"/>
        <v>0</v>
      </c>
      <c r="T25" s="266"/>
      <c r="U25" s="214">
        <f>'Labor Rates'!Q25</f>
        <v>0</v>
      </c>
      <c r="V25" s="226">
        <f t="shared" si="15"/>
        <v>0</v>
      </c>
      <c r="W25" s="224">
        <f>'Labor Rates'!S25</f>
        <v>0</v>
      </c>
      <c r="X25" s="226">
        <f t="shared" si="16"/>
        <v>0</v>
      </c>
      <c r="Y25" s="224">
        <f>'Labor Rates'!T25</f>
        <v>0</v>
      </c>
      <c r="Z25" s="229">
        <f t="shared" si="17"/>
        <v>0</v>
      </c>
      <c r="AA25" s="300">
        <f t="shared" si="1"/>
        <v>0</v>
      </c>
      <c r="AB25" s="266"/>
      <c r="AC25" s="214">
        <f>'Labor Rates'!W25</f>
        <v>0</v>
      </c>
      <c r="AD25" s="226">
        <f t="shared" si="18"/>
        <v>0</v>
      </c>
      <c r="AE25" s="224">
        <f>'Labor Rates'!Y25</f>
        <v>0</v>
      </c>
      <c r="AF25" s="226">
        <f t="shared" si="19"/>
        <v>0</v>
      </c>
      <c r="AG25" s="224">
        <f>'Labor Rates'!Z25</f>
        <v>0</v>
      </c>
      <c r="AH25" s="229">
        <f t="shared" si="20"/>
        <v>0</v>
      </c>
      <c r="AI25" s="300">
        <f t="shared" si="2"/>
        <v>0</v>
      </c>
      <c r="AJ25" s="266"/>
      <c r="AK25" s="214">
        <f>'Labor Rates'!AC25</f>
        <v>0</v>
      </c>
      <c r="AL25" s="226">
        <f t="shared" si="21"/>
        <v>0</v>
      </c>
      <c r="AM25" s="224">
        <f>'Labor Rates'!AE25</f>
        <v>0</v>
      </c>
      <c r="AN25" s="226">
        <f t="shared" si="22"/>
        <v>0</v>
      </c>
      <c r="AO25" s="224">
        <f>'Labor Rates'!AF25</f>
        <v>0</v>
      </c>
      <c r="AP25" s="229">
        <f t="shared" si="23"/>
        <v>0</v>
      </c>
      <c r="AQ25" s="300">
        <f t="shared" si="3"/>
        <v>0</v>
      </c>
      <c r="AR25" s="231"/>
      <c r="AS25" s="214">
        <f>'Labor Rates'!AI25</f>
        <v>0</v>
      </c>
      <c r="AT25" s="226">
        <f t="shared" si="24"/>
        <v>0</v>
      </c>
      <c r="AU25" s="224">
        <f>'Labor Rates'!AK25</f>
        <v>0</v>
      </c>
      <c r="AV25" s="226">
        <f t="shared" si="25"/>
        <v>0</v>
      </c>
      <c r="AW25" s="224">
        <f>'Labor Rates'!AL25</f>
        <v>0</v>
      </c>
      <c r="AX25" s="229">
        <f t="shared" si="26"/>
        <v>0</v>
      </c>
      <c r="AY25" s="300">
        <f t="shared" si="4"/>
        <v>0</v>
      </c>
      <c r="AZ25" s="316">
        <f t="shared" si="5"/>
        <v>0</v>
      </c>
      <c r="BA25" s="315">
        <f t="shared" si="6"/>
        <v>0</v>
      </c>
      <c r="BB25" s="308">
        <f t="shared" si="7"/>
        <v>0</v>
      </c>
    </row>
    <row r="26" spans="1:54" x14ac:dyDescent="0.25">
      <c r="A26" s="11"/>
      <c r="B26" s="383" t="str">
        <f>IF(ISBLANK('Labor Rates'!C26),"",'Labor Rates'!C26)</f>
        <v/>
      </c>
      <c r="C26" s="384" t="str">
        <f>IF(ISBLANK('Labor Rates'!D26),"",'Labor Rates'!D26)</f>
        <v/>
      </c>
      <c r="D26" s="285"/>
      <c r="E26" s="226">
        <f>'Labor Rates'!E26</f>
        <v>0</v>
      </c>
      <c r="F26" s="226">
        <f t="shared" si="8"/>
        <v>0</v>
      </c>
      <c r="G26" s="224">
        <f>'Labor Rates'!G26</f>
        <v>0</v>
      </c>
      <c r="H26" s="226">
        <f t="shared" si="9"/>
        <v>0</v>
      </c>
      <c r="I26" s="224">
        <f>'Labor Rates'!H26</f>
        <v>0</v>
      </c>
      <c r="J26" s="229">
        <f t="shared" si="10"/>
        <v>0</v>
      </c>
      <c r="K26" s="300">
        <f t="shared" si="11"/>
        <v>0</v>
      </c>
      <c r="L26" s="266"/>
      <c r="M26" s="214">
        <f>'Labor Rates'!K26</f>
        <v>0</v>
      </c>
      <c r="N26" s="226">
        <f t="shared" si="12"/>
        <v>0</v>
      </c>
      <c r="O26" s="224">
        <f>'Labor Rates'!M26</f>
        <v>0</v>
      </c>
      <c r="P26" s="226">
        <f t="shared" si="13"/>
        <v>0</v>
      </c>
      <c r="Q26" s="224">
        <f>'Labor Rates'!N26</f>
        <v>0</v>
      </c>
      <c r="R26" s="229">
        <f t="shared" si="14"/>
        <v>0</v>
      </c>
      <c r="S26" s="300">
        <f t="shared" si="0"/>
        <v>0</v>
      </c>
      <c r="T26" s="266"/>
      <c r="U26" s="214">
        <f>'Labor Rates'!Q26</f>
        <v>0</v>
      </c>
      <c r="V26" s="226">
        <f t="shared" si="15"/>
        <v>0</v>
      </c>
      <c r="W26" s="224">
        <f>'Labor Rates'!S26</f>
        <v>0</v>
      </c>
      <c r="X26" s="226">
        <f t="shared" si="16"/>
        <v>0</v>
      </c>
      <c r="Y26" s="224">
        <f>'Labor Rates'!T26</f>
        <v>0</v>
      </c>
      <c r="Z26" s="229">
        <f t="shared" si="17"/>
        <v>0</v>
      </c>
      <c r="AA26" s="300">
        <f t="shared" si="1"/>
        <v>0</v>
      </c>
      <c r="AB26" s="266"/>
      <c r="AC26" s="214">
        <f>'Labor Rates'!W26</f>
        <v>0</v>
      </c>
      <c r="AD26" s="226">
        <f t="shared" si="18"/>
        <v>0</v>
      </c>
      <c r="AE26" s="224">
        <f>'Labor Rates'!Y26</f>
        <v>0</v>
      </c>
      <c r="AF26" s="226">
        <f t="shared" si="19"/>
        <v>0</v>
      </c>
      <c r="AG26" s="224">
        <f>'Labor Rates'!Z26</f>
        <v>0</v>
      </c>
      <c r="AH26" s="229">
        <f t="shared" si="20"/>
        <v>0</v>
      </c>
      <c r="AI26" s="300">
        <f t="shared" si="2"/>
        <v>0</v>
      </c>
      <c r="AJ26" s="266"/>
      <c r="AK26" s="214">
        <f>'Labor Rates'!AC26</f>
        <v>0</v>
      </c>
      <c r="AL26" s="226">
        <f t="shared" si="21"/>
        <v>0</v>
      </c>
      <c r="AM26" s="224">
        <f>'Labor Rates'!AE26</f>
        <v>0</v>
      </c>
      <c r="AN26" s="226">
        <f t="shared" si="22"/>
        <v>0</v>
      </c>
      <c r="AO26" s="224">
        <f>'Labor Rates'!AF26</f>
        <v>0</v>
      </c>
      <c r="AP26" s="229">
        <f t="shared" si="23"/>
        <v>0</v>
      </c>
      <c r="AQ26" s="300">
        <f t="shared" si="3"/>
        <v>0</v>
      </c>
      <c r="AR26" s="231"/>
      <c r="AS26" s="214">
        <f>'Labor Rates'!AI26</f>
        <v>0</v>
      </c>
      <c r="AT26" s="226">
        <f t="shared" si="24"/>
        <v>0</v>
      </c>
      <c r="AU26" s="224">
        <f>'Labor Rates'!AK26</f>
        <v>0</v>
      </c>
      <c r="AV26" s="226">
        <f t="shared" si="25"/>
        <v>0</v>
      </c>
      <c r="AW26" s="224">
        <f>'Labor Rates'!AL26</f>
        <v>0</v>
      </c>
      <c r="AX26" s="229">
        <f t="shared" si="26"/>
        <v>0</v>
      </c>
      <c r="AY26" s="300">
        <f t="shared" si="4"/>
        <v>0</v>
      </c>
      <c r="AZ26" s="316">
        <f t="shared" si="5"/>
        <v>0</v>
      </c>
      <c r="BA26" s="315">
        <f t="shared" si="6"/>
        <v>0</v>
      </c>
      <c r="BB26" s="308">
        <f t="shared" si="7"/>
        <v>0</v>
      </c>
    </row>
    <row r="27" spans="1:54" x14ac:dyDescent="0.25">
      <c r="A27" s="11"/>
      <c r="B27" s="383" t="str">
        <f>IF(ISBLANK('Labor Rates'!C27),"",'Labor Rates'!C27)</f>
        <v/>
      </c>
      <c r="C27" s="384" t="str">
        <f>IF(ISBLANK('Labor Rates'!D27),"",'Labor Rates'!D27)</f>
        <v/>
      </c>
      <c r="D27" s="285"/>
      <c r="E27" s="226">
        <f>'Labor Rates'!E27</f>
        <v>0</v>
      </c>
      <c r="F27" s="226">
        <f t="shared" si="8"/>
        <v>0</v>
      </c>
      <c r="G27" s="224">
        <f>'Labor Rates'!G27</f>
        <v>0</v>
      </c>
      <c r="H27" s="226">
        <f t="shared" si="9"/>
        <v>0</v>
      </c>
      <c r="I27" s="224">
        <f>'Labor Rates'!H27</f>
        <v>0</v>
      </c>
      <c r="J27" s="229">
        <f t="shared" si="10"/>
        <v>0</v>
      </c>
      <c r="K27" s="300">
        <f t="shared" si="11"/>
        <v>0</v>
      </c>
      <c r="L27" s="266"/>
      <c r="M27" s="214">
        <f>'Labor Rates'!K27</f>
        <v>0</v>
      </c>
      <c r="N27" s="226">
        <f t="shared" si="12"/>
        <v>0</v>
      </c>
      <c r="O27" s="224">
        <f>'Labor Rates'!M27</f>
        <v>0</v>
      </c>
      <c r="P27" s="226">
        <f t="shared" si="13"/>
        <v>0</v>
      </c>
      <c r="Q27" s="224">
        <f>'Labor Rates'!N27</f>
        <v>0</v>
      </c>
      <c r="R27" s="229">
        <f t="shared" si="14"/>
        <v>0</v>
      </c>
      <c r="S27" s="300">
        <f t="shared" si="0"/>
        <v>0</v>
      </c>
      <c r="T27" s="266"/>
      <c r="U27" s="214">
        <f>'Labor Rates'!Q27</f>
        <v>0</v>
      </c>
      <c r="V27" s="226">
        <f t="shared" si="15"/>
        <v>0</v>
      </c>
      <c r="W27" s="224">
        <f>'Labor Rates'!S27</f>
        <v>0</v>
      </c>
      <c r="X27" s="226">
        <f t="shared" si="16"/>
        <v>0</v>
      </c>
      <c r="Y27" s="224">
        <f>'Labor Rates'!T27</f>
        <v>0</v>
      </c>
      <c r="Z27" s="229">
        <f t="shared" si="17"/>
        <v>0</v>
      </c>
      <c r="AA27" s="300">
        <f t="shared" si="1"/>
        <v>0</v>
      </c>
      <c r="AB27" s="266"/>
      <c r="AC27" s="214">
        <f>'Labor Rates'!W27</f>
        <v>0</v>
      </c>
      <c r="AD27" s="226">
        <f t="shared" si="18"/>
        <v>0</v>
      </c>
      <c r="AE27" s="224">
        <f>'Labor Rates'!Y27</f>
        <v>0</v>
      </c>
      <c r="AF27" s="226">
        <f t="shared" si="19"/>
        <v>0</v>
      </c>
      <c r="AG27" s="224">
        <f>'Labor Rates'!Z27</f>
        <v>0</v>
      </c>
      <c r="AH27" s="229">
        <f t="shared" si="20"/>
        <v>0</v>
      </c>
      <c r="AI27" s="300">
        <f t="shared" si="2"/>
        <v>0</v>
      </c>
      <c r="AJ27" s="266"/>
      <c r="AK27" s="214">
        <f>'Labor Rates'!AC27</f>
        <v>0</v>
      </c>
      <c r="AL27" s="226">
        <f t="shared" si="21"/>
        <v>0</v>
      </c>
      <c r="AM27" s="224">
        <f>'Labor Rates'!AE27</f>
        <v>0</v>
      </c>
      <c r="AN27" s="226">
        <f t="shared" si="22"/>
        <v>0</v>
      </c>
      <c r="AO27" s="224">
        <f>'Labor Rates'!AF27</f>
        <v>0</v>
      </c>
      <c r="AP27" s="229">
        <f t="shared" si="23"/>
        <v>0</v>
      </c>
      <c r="AQ27" s="300">
        <f t="shared" si="3"/>
        <v>0</v>
      </c>
      <c r="AR27" s="231"/>
      <c r="AS27" s="214">
        <f>'Labor Rates'!AI27</f>
        <v>0</v>
      </c>
      <c r="AT27" s="226">
        <f t="shared" si="24"/>
        <v>0</v>
      </c>
      <c r="AU27" s="224">
        <f>'Labor Rates'!AK27</f>
        <v>0</v>
      </c>
      <c r="AV27" s="226">
        <f t="shared" si="25"/>
        <v>0</v>
      </c>
      <c r="AW27" s="224">
        <f>'Labor Rates'!AL27</f>
        <v>0</v>
      </c>
      <c r="AX27" s="229">
        <f t="shared" si="26"/>
        <v>0</v>
      </c>
      <c r="AY27" s="300">
        <f t="shared" si="4"/>
        <v>0</v>
      </c>
      <c r="AZ27" s="316">
        <f t="shared" si="5"/>
        <v>0</v>
      </c>
      <c r="BA27" s="315">
        <f t="shared" si="6"/>
        <v>0</v>
      </c>
      <c r="BB27" s="308">
        <f t="shared" si="7"/>
        <v>0</v>
      </c>
    </row>
    <row r="28" spans="1:54" x14ac:dyDescent="0.25">
      <c r="A28" s="11"/>
      <c r="B28" s="383" t="str">
        <f>IF(ISBLANK('Labor Rates'!C28),"",'Labor Rates'!C28)</f>
        <v/>
      </c>
      <c r="C28" s="384" t="str">
        <f>IF(ISBLANK('Labor Rates'!D28),"",'Labor Rates'!D28)</f>
        <v/>
      </c>
      <c r="D28" s="285"/>
      <c r="E28" s="226">
        <f>'Labor Rates'!E28</f>
        <v>0</v>
      </c>
      <c r="F28" s="226">
        <f t="shared" si="8"/>
        <v>0</v>
      </c>
      <c r="G28" s="224">
        <f>'Labor Rates'!G28</f>
        <v>0</v>
      </c>
      <c r="H28" s="226">
        <f t="shared" si="9"/>
        <v>0</v>
      </c>
      <c r="I28" s="224">
        <f>'Labor Rates'!H28</f>
        <v>0</v>
      </c>
      <c r="J28" s="229">
        <f t="shared" si="10"/>
        <v>0</v>
      </c>
      <c r="K28" s="300">
        <f t="shared" si="11"/>
        <v>0</v>
      </c>
      <c r="L28" s="266"/>
      <c r="M28" s="214">
        <f>'Labor Rates'!K28</f>
        <v>0</v>
      </c>
      <c r="N28" s="226">
        <f t="shared" si="12"/>
        <v>0</v>
      </c>
      <c r="O28" s="224">
        <f>'Labor Rates'!M28</f>
        <v>0</v>
      </c>
      <c r="P28" s="226">
        <f t="shared" si="13"/>
        <v>0</v>
      </c>
      <c r="Q28" s="224">
        <f>'Labor Rates'!N28</f>
        <v>0</v>
      </c>
      <c r="R28" s="229">
        <f t="shared" si="14"/>
        <v>0</v>
      </c>
      <c r="S28" s="300">
        <f t="shared" si="0"/>
        <v>0</v>
      </c>
      <c r="T28" s="266"/>
      <c r="U28" s="214">
        <f>'Labor Rates'!Q28</f>
        <v>0</v>
      </c>
      <c r="V28" s="226">
        <f t="shared" si="15"/>
        <v>0</v>
      </c>
      <c r="W28" s="224">
        <f>'Labor Rates'!S28</f>
        <v>0</v>
      </c>
      <c r="X28" s="226">
        <f t="shared" si="16"/>
        <v>0</v>
      </c>
      <c r="Y28" s="224">
        <f>'Labor Rates'!T28</f>
        <v>0</v>
      </c>
      <c r="Z28" s="229">
        <f t="shared" si="17"/>
        <v>0</v>
      </c>
      <c r="AA28" s="300">
        <f t="shared" si="1"/>
        <v>0</v>
      </c>
      <c r="AB28" s="266"/>
      <c r="AC28" s="214">
        <f>'Labor Rates'!W28</f>
        <v>0</v>
      </c>
      <c r="AD28" s="226">
        <f t="shared" si="18"/>
        <v>0</v>
      </c>
      <c r="AE28" s="224">
        <f>'Labor Rates'!Y28</f>
        <v>0</v>
      </c>
      <c r="AF28" s="226">
        <f t="shared" si="19"/>
        <v>0</v>
      </c>
      <c r="AG28" s="224">
        <f>'Labor Rates'!Z28</f>
        <v>0</v>
      </c>
      <c r="AH28" s="229">
        <f t="shared" si="20"/>
        <v>0</v>
      </c>
      <c r="AI28" s="300">
        <f t="shared" si="2"/>
        <v>0</v>
      </c>
      <c r="AJ28" s="266"/>
      <c r="AK28" s="214">
        <f>'Labor Rates'!AC28</f>
        <v>0</v>
      </c>
      <c r="AL28" s="226">
        <f t="shared" si="21"/>
        <v>0</v>
      </c>
      <c r="AM28" s="224">
        <f>'Labor Rates'!AE28</f>
        <v>0</v>
      </c>
      <c r="AN28" s="226">
        <f t="shared" si="22"/>
        <v>0</v>
      </c>
      <c r="AO28" s="224">
        <f>'Labor Rates'!AF28</f>
        <v>0</v>
      </c>
      <c r="AP28" s="229">
        <f t="shared" si="23"/>
        <v>0</v>
      </c>
      <c r="AQ28" s="300">
        <f t="shared" si="3"/>
        <v>0</v>
      </c>
      <c r="AR28" s="231"/>
      <c r="AS28" s="214">
        <f>'Labor Rates'!AI28</f>
        <v>0</v>
      </c>
      <c r="AT28" s="226">
        <f t="shared" si="24"/>
        <v>0</v>
      </c>
      <c r="AU28" s="224">
        <f>'Labor Rates'!AK28</f>
        <v>0</v>
      </c>
      <c r="AV28" s="226">
        <f t="shared" si="25"/>
        <v>0</v>
      </c>
      <c r="AW28" s="224">
        <f>'Labor Rates'!AL28</f>
        <v>0</v>
      </c>
      <c r="AX28" s="229">
        <f t="shared" si="26"/>
        <v>0</v>
      </c>
      <c r="AY28" s="300">
        <f t="shared" si="4"/>
        <v>0</v>
      </c>
      <c r="AZ28" s="316">
        <f t="shared" si="5"/>
        <v>0</v>
      </c>
      <c r="BA28" s="315">
        <f t="shared" si="6"/>
        <v>0</v>
      </c>
      <c r="BB28" s="308">
        <f t="shared" si="7"/>
        <v>0</v>
      </c>
    </row>
    <row r="29" spans="1:54" x14ac:dyDescent="0.25">
      <c r="A29" s="11"/>
      <c r="B29" s="383" t="str">
        <f>IF(ISBLANK('Labor Rates'!C29),"",'Labor Rates'!C29)</f>
        <v/>
      </c>
      <c r="C29" s="384" t="str">
        <f>IF(ISBLANK('Labor Rates'!D29),"",'Labor Rates'!D29)</f>
        <v/>
      </c>
      <c r="D29" s="285"/>
      <c r="E29" s="226">
        <f>'Labor Rates'!E29</f>
        <v>0</v>
      </c>
      <c r="F29" s="226">
        <f t="shared" si="8"/>
        <v>0</v>
      </c>
      <c r="G29" s="224">
        <f>'Labor Rates'!G29</f>
        <v>0</v>
      </c>
      <c r="H29" s="226">
        <f t="shared" si="9"/>
        <v>0</v>
      </c>
      <c r="I29" s="224">
        <f>'Labor Rates'!H29</f>
        <v>0</v>
      </c>
      <c r="J29" s="229">
        <f t="shared" si="10"/>
        <v>0</v>
      </c>
      <c r="K29" s="300">
        <f t="shared" si="11"/>
        <v>0</v>
      </c>
      <c r="L29" s="266"/>
      <c r="M29" s="214">
        <f>'Labor Rates'!K29</f>
        <v>0</v>
      </c>
      <c r="N29" s="226">
        <f t="shared" si="12"/>
        <v>0</v>
      </c>
      <c r="O29" s="224">
        <f>'Labor Rates'!M29</f>
        <v>0</v>
      </c>
      <c r="P29" s="226">
        <f t="shared" si="13"/>
        <v>0</v>
      </c>
      <c r="Q29" s="224">
        <f>'Labor Rates'!N29</f>
        <v>0</v>
      </c>
      <c r="R29" s="229">
        <f t="shared" si="14"/>
        <v>0</v>
      </c>
      <c r="S29" s="300">
        <f t="shared" si="0"/>
        <v>0</v>
      </c>
      <c r="T29" s="266"/>
      <c r="U29" s="214">
        <f>'Labor Rates'!Q29</f>
        <v>0</v>
      </c>
      <c r="V29" s="226">
        <f t="shared" si="15"/>
        <v>0</v>
      </c>
      <c r="W29" s="224">
        <f>'Labor Rates'!S29</f>
        <v>0</v>
      </c>
      <c r="X29" s="226">
        <f t="shared" si="16"/>
        <v>0</v>
      </c>
      <c r="Y29" s="224">
        <f>'Labor Rates'!T29</f>
        <v>0</v>
      </c>
      <c r="Z29" s="229">
        <f t="shared" si="17"/>
        <v>0</v>
      </c>
      <c r="AA29" s="300">
        <f t="shared" si="1"/>
        <v>0</v>
      </c>
      <c r="AB29" s="266"/>
      <c r="AC29" s="214">
        <f>'Labor Rates'!W29</f>
        <v>0</v>
      </c>
      <c r="AD29" s="226">
        <f t="shared" si="18"/>
        <v>0</v>
      </c>
      <c r="AE29" s="224">
        <f>'Labor Rates'!Y29</f>
        <v>0</v>
      </c>
      <c r="AF29" s="226">
        <f t="shared" si="19"/>
        <v>0</v>
      </c>
      <c r="AG29" s="224">
        <f>'Labor Rates'!Z29</f>
        <v>0</v>
      </c>
      <c r="AH29" s="229">
        <f t="shared" si="20"/>
        <v>0</v>
      </c>
      <c r="AI29" s="300">
        <f t="shared" si="2"/>
        <v>0</v>
      </c>
      <c r="AJ29" s="266"/>
      <c r="AK29" s="214">
        <f>'Labor Rates'!AC29</f>
        <v>0</v>
      </c>
      <c r="AL29" s="226">
        <f t="shared" si="21"/>
        <v>0</v>
      </c>
      <c r="AM29" s="224">
        <f>'Labor Rates'!AE29</f>
        <v>0</v>
      </c>
      <c r="AN29" s="226">
        <f t="shared" si="22"/>
        <v>0</v>
      </c>
      <c r="AO29" s="224">
        <f>'Labor Rates'!AF29</f>
        <v>0</v>
      </c>
      <c r="AP29" s="229">
        <f t="shared" si="23"/>
        <v>0</v>
      </c>
      <c r="AQ29" s="300">
        <f t="shared" si="3"/>
        <v>0</v>
      </c>
      <c r="AR29" s="231"/>
      <c r="AS29" s="214">
        <f>'Labor Rates'!AI29</f>
        <v>0</v>
      </c>
      <c r="AT29" s="226">
        <f t="shared" si="24"/>
        <v>0</v>
      </c>
      <c r="AU29" s="224">
        <f>'Labor Rates'!AK29</f>
        <v>0</v>
      </c>
      <c r="AV29" s="226">
        <f t="shared" si="25"/>
        <v>0</v>
      </c>
      <c r="AW29" s="224">
        <f>'Labor Rates'!AL29</f>
        <v>0</v>
      </c>
      <c r="AX29" s="229">
        <f t="shared" si="26"/>
        <v>0</v>
      </c>
      <c r="AY29" s="300">
        <f t="shared" si="4"/>
        <v>0</v>
      </c>
      <c r="AZ29" s="316">
        <f t="shared" si="5"/>
        <v>0</v>
      </c>
      <c r="BA29" s="315">
        <f t="shared" si="6"/>
        <v>0</v>
      </c>
      <c r="BB29" s="308">
        <f t="shared" si="7"/>
        <v>0</v>
      </c>
    </row>
    <row r="30" spans="1:54" x14ac:dyDescent="0.25">
      <c r="A30" s="11"/>
      <c r="B30" s="383" t="str">
        <f>IF(ISBLANK('Labor Rates'!C30),"",'Labor Rates'!C30)</f>
        <v/>
      </c>
      <c r="C30" s="384" t="str">
        <f>IF(ISBLANK('Labor Rates'!D30),"",'Labor Rates'!D30)</f>
        <v/>
      </c>
      <c r="D30" s="285"/>
      <c r="E30" s="226">
        <f>'Labor Rates'!E30</f>
        <v>0</v>
      </c>
      <c r="F30" s="226">
        <f t="shared" si="8"/>
        <v>0</v>
      </c>
      <c r="G30" s="224">
        <f>'Labor Rates'!G30</f>
        <v>0</v>
      </c>
      <c r="H30" s="226">
        <f t="shared" si="9"/>
        <v>0</v>
      </c>
      <c r="I30" s="224">
        <f>'Labor Rates'!H30</f>
        <v>0</v>
      </c>
      <c r="J30" s="229">
        <f t="shared" si="10"/>
        <v>0</v>
      </c>
      <c r="K30" s="300">
        <f t="shared" si="11"/>
        <v>0</v>
      </c>
      <c r="L30" s="266"/>
      <c r="M30" s="214">
        <f>'Labor Rates'!K30</f>
        <v>0</v>
      </c>
      <c r="N30" s="226">
        <f t="shared" si="12"/>
        <v>0</v>
      </c>
      <c r="O30" s="224">
        <f>'Labor Rates'!M30</f>
        <v>0</v>
      </c>
      <c r="P30" s="226">
        <f t="shared" si="13"/>
        <v>0</v>
      </c>
      <c r="Q30" s="224">
        <f>'Labor Rates'!N30</f>
        <v>0</v>
      </c>
      <c r="R30" s="229">
        <f t="shared" si="14"/>
        <v>0</v>
      </c>
      <c r="S30" s="300">
        <f t="shared" si="0"/>
        <v>0</v>
      </c>
      <c r="T30" s="266"/>
      <c r="U30" s="214">
        <f>'Labor Rates'!Q30</f>
        <v>0</v>
      </c>
      <c r="V30" s="226">
        <f t="shared" si="15"/>
        <v>0</v>
      </c>
      <c r="W30" s="224">
        <f>'Labor Rates'!S30</f>
        <v>0</v>
      </c>
      <c r="X30" s="226">
        <f t="shared" si="16"/>
        <v>0</v>
      </c>
      <c r="Y30" s="224">
        <f>'Labor Rates'!T30</f>
        <v>0</v>
      </c>
      <c r="Z30" s="229">
        <f t="shared" si="17"/>
        <v>0</v>
      </c>
      <c r="AA30" s="300">
        <f t="shared" si="1"/>
        <v>0</v>
      </c>
      <c r="AB30" s="266"/>
      <c r="AC30" s="214">
        <f>'Labor Rates'!W30</f>
        <v>0</v>
      </c>
      <c r="AD30" s="226">
        <f t="shared" si="18"/>
        <v>0</v>
      </c>
      <c r="AE30" s="224">
        <f>'Labor Rates'!Y30</f>
        <v>0</v>
      </c>
      <c r="AF30" s="226">
        <f t="shared" si="19"/>
        <v>0</v>
      </c>
      <c r="AG30" s="224">
        <f>'Labor Rates'!Z30</f>
        <v>0</v>
      </c>
      <c r="AH30" s="229">
        <f t="shared" si="20"/>
        <v>0</v>
      </c>
      <c r="AI30" s="300">
        <f t="shared" si="2"/>
        <v>0</v>
      </c>
      <c r="AJ30" s="266"/>
      <c r="AK30" s="214">
        <f>'Labor Rates'!AC30</f>
        <v>0</v>
      </c>
      <c r="AL30" s="226">
        <f t="shared" si="21"/>
        <v>0</v>
      </c>
      <c r="AM30" s="224">
        <f>'Labor Rates'!AE30</f>
        <v>0</v>
      </c>
      <c r="AN30" s="226">
        <f t="shared" si="22"/>
        <v>0</v>
      </c>
      <c r="AO30" s="224">
        <f>'Labor Rates'!AF30</f>
        <v>0</v>
      </c>
      <c r="AP30" s="229">
        <f t="shared" si="23"/>
        <v>0</v>
      </c>
      <c r="AQ30" s="300">
        <f t="shared" si="3"/>
        <v>0</v>
      </c>
      <c r="AR30" s="231"/>
      <c r="AS30" s="214">
        <f>'Labor Rates'!AI30</f>
        <v>0</v>
      </c>
      <c r="AT30" s="226">
        <f t="shared" si="24"/>
        <v>0</v>
      </c>
      <c r="AU30" s="224">
        <f>'Labor Rates'!AK30</f>
        <v>0</v>
      </c>
      <c r="AV30" s="226">
        <f t="shared" si="25"/>
        <v>0</v>
      </c>
      <c r="AW30" s="224">
        <f>'Labor Rates'!AL30</f>
        <v>0</v>
      </c>
      <c r="AX30" s="229">
        <f t="shared" si="26"/>
        <v>0</v>
      </c>
      <c r="AY30" s="300">
        <f t="shared" si="4"/>
        <v>0</v>
      </c>
      <c r="AZ30" s="316">
        <f t="shared" si="5"/>
        <v>0</v>
      </c>
      <c r="BA30" s="315">
        <f t="shared" si="6"/>
        <v>0</v>
      </c>
      <c r="BB30" s="308">
        <f t="shared" si="7"/>
        <v>0</v>
      </c>
    </row>
    <row r="31" spans="1:54" x14ac:dyDescent="0.25">
      <c r="A31" s="11"/>
      <c r="B31" s="383" t="str">
        <f>IF(ISBLANK('Labor Rates'!C31),"",'Labor Rates'!C31)</f>
        <v/>
      </c>
      <c r="C31" s="384" t="str">
        <f>IF(ISBLANK('Labor Rates'!D31),"",'Labor Rates'!D31)</f>
        <v/>
      </c>
      <c r="D31" s="285"/>
      <c r="E31" s="226">
        <f>'Labor Rates'!E31</f>
        <v>0</v>
      </c>
      <c r="F31" s="226">
        <f t="shared" si="8"/>
        <v>0</v>
      </c>
      <c r="G31" s="224">
        <f>'Labor Rates'!G31</f>
        <v>0</v>
      </c>
      <c r="H31" s="226">
        <f t="shared" si="9"/>
        <v>0</v>
      </c>
      <c r="I31" s="224">
        <f>'Labor Rates'!H31</f>
        <v>0</v>
      </c>
      <c r="J31" s="229">
        <f t="shared" si="10"/>
        <v>0</v>
      </c>
      <c r="K31" s="300">
        <f t="shared" si="11"/>
        <v>0</v>
      </c>
      <c r="L31" s="266"/>
      <c r="M31" s="214">
        <f>'Labor Rates'!K31</f>
        <v>0</v>
      </c>
      <c r="N31" s="226">
        <f t="shared" si="12"/>
        <v>0</v>
      </c>
      <c r="O31" s="224">
        <f>'Labor Rates'!M31</f>
        <v>0</v>
      </c>
      <c r="P31" s="226">
        <f t="shared" si="13"/>
        <v>0</v>
      </c>
      <c r="Q31" s="224">
        <f>'Labor Rates'!N31</f>
        <v>0</v>
      </c>
      <c r="R31" s="229">
        <f t="shared" si="14"/>
        <v>0</v>
      </c>
      <c r="S31" s="300">
        <f t="shared" si="0"/>
        <v>0</v>
      </c>
      <c r="T31" s="266"/>
      <c r="U31" s="214">
        <f>'Labor Rates'!Q31</f>
        <v>0</v>
      </c>
      <c r="V31" s="226">
        <f t="shared" si="15"/>
        <v>0</v>
      </c>
      <c r="W31" s="224">
        <f>'Labor Rates'!S31</f>
        <v>0</v>
      </c>
      <c r="X31" s="226">
        <f t="shared" si="16"/>
        <v>0</v>
      </c>
      <c r="Y31" s="224">
        <f>'Labor Rates'!T31</f>
        <v>0</v>
      </c>
      <c r="Z31" s="229">
        <f t="shared" si="17"/>
        <v>0</v>
      </c>
      <c r="AA31" s="300">
        <f t="shared" si="1"/>
        <v>0</v>
      </c>
      <c r="AB31" s="266"/>
      <c r="AC31" s="214">
        <f>'Labor Rates'!W31</f>
        <v>0</v>
      </c>
      <c r="AD31" s="226">
        <f t="shared" si="18"/>
        <v>0</v>
      </c>
      <c r="AE31" s="224">
        <f>'Labor Rates'!Y31</f>
        <v>0</v>
      </c>
      <c r="AF31" s="226">
        <f t="shared" si="19"/>
        <v>0</v>
      </c>
      <c r="AG31" s="224">
        <f>'Labor Rates'!Z31</f>
        <v>0</v>
      </c>
      <c r="AH31" s="229">
        <f t="shared" si="20"/>
        <v>0</v>
      </c>
      <c r="AI31" s="300">
        <f t="shared" si="2"/>
        <v>0</v>
      </c>
      <c r="AJ31" s="266"/>
      <c r="AK31" s="214">
        <f>'Labor Rates'!AC31</f>
        <v>0</v>
      </c>
      <c r="AL31" s="226">
        <f t="shared" si="21"/>
        <v>0</v>
      </c>
      <c r="AM31" s="224">
        <f>'Labor Rates'!AE31</f>
        <v>0</v>
      </c>
      <c r="AN31" s="226">
        <f t="shared" si="22"/>
        <v>0</v>
      </c>
      <c r="AO31" s="224">
        <f>'Labor Rates'!AF31</f>
        <v>0</v>
      </c>
      <c r="AP31" s="229">
        <f t="shared" si="23"/>
        <v>0</v>
      </c>
      <c r="AQ31" s="300">
        <f t="shared" si="3"/>
        <v>0</v>
      </c>
      <c r="AR31" s="231"/>
      <c r="AS31" s="214">
        <f>'Labor Rates'!AI31</f>
        <v>0</v>
      </c>
      <c r="AT31" s="226">
        <f t="shared" si="24"/>
        <v>0</v>
      </c>
      <c r="AU31" s="224">
        <f>'Labor Rates'!AK31</f>
        <v>0</v>
      </c>
      <c r="AV31" s="226">
        <f t="shared" si="25"/>
        <v>0</v>
      </c>
      <c r="AW31" s="224">
        <f>'Labor Rates'!AL31</f>
        <v>0</v>
      </c>
      <c r="AX31" s="229">
        <f t="shared" si="26"/>
        <v>0</v>
      </c>
      <c r="AY31" s="300">
        <f t="shared" si="4"/>
        <v>0</v>
      </c>
      <c r="AZ31" s="316">
        <f t="shared" si="5"/>
        <v>0</v>
      </c>
      <c r="BA31" s="315">
        <f t="shared" si="6"/>
        <v>0</v>
      </c>
      <c r="BB31" s="308">
        <f t="shared" si="7"/>
        <v>0</v>
      </c>
    </row>
    <row r="32" spans="1:54" x14ac:dyDescent="0.25">
      <c r="A32" s="11"/>
      <c r="B32" s="5" t="s">
        <v>335</v>
      </c>
      <c r="C32" s="10"/>
      <c r="D32" s="286">
        <f>SUM(D8:D31)</f>
        <v>0</v>
      </c>
      <c r="E32" s="225"/>
      <c r="F32" s="227">
        <f>SUM(F8:F31)</f>
        <v>0</v>
      </c>
      <c r="G32" s="10"/>
      <c r="H32" s="227"/>
      <c r="I32" s="10"/>
      <c r="J32" s="10"/>
      <c r="K32" s="279"/>
      <c r="L32" s="258">
        <f>SUM(L8:L31)</f>
        <v>0</v>
      </c>
      <c r="M32" s="6"/>
      <c r="N32" s="227">
        <f>SUM(N8:N31)</f>
        <v>0</v>
      </c>
      <c r="O32" s="10"/>
      <c r="P32" s="10"/>
      <c r="Q32" s="10"/>
      <c r="R32" s="10"/>
      <c r="S32" s="279"/>
      <c r="T32" s="258">
        <f>SUM(T8:T31)</f>
        <v>0</v>
      </c>
      <c r="U32" s="6"/>
      <c r="V32" s="227">
        <f>SUM(V8:V31)</f>
        <v>0</v>
      </c>
      <c r="W32" s="10"/>
      <c r="X32" s="10"/>
      <c r="Y32" s="10"/>
      <c r="Z32" s="10"/>
      <c r="AA32" s="279"/>
      <c r="AB32" s="258">
        <f>SUM(AB8:AB31)</f>
        <v>0</v>
      </c>
      <c r="AC32" s="6"/>
      <c r="AD32" s="227">
        <f>SUM(AD8:AD31)</f>
        <v>0</v>
      </c>
      <c r="AE32" s="10"/>
      <c r="AF32" s="10"/>
      <c r="AG32" s="10"/>
      <c r="AH32" s="10"/>
      <c r="AI32" s="279"/>
      <c r="AJ32" s="258">
        <f>SUM(AJ8:AJ31)</f>
        <v>0</v>
      </c>
      <c r="AK32" s="6"/>
      <c r="AL32" s="227">
        <f>SUM(AL8:AL31)</f>
        <v>0</v>
      </c>
      <c r="AM32" s="10"/>
      <c r="AN32" s="10"/>
      <c r="AO32" s="10"/>
      <c r="AP32" s="10"/>
      <c r="AQ32" s="279"/>
      <c r="AR32" s="14">
        <f>SUM(AR8:AR31)</f>
        <v>0</v>
      </c>
      <c r="AS32" s="6"/>
      <c r="AT32" s="227">
        <f>SUM(AT8:AT31)</f>
        <v>0</v>
      </c>
      <c r="AU32" s="10"/>
      <c r="AV32" s="10"/>
      <c r="AW32" s="10"/>
      <c r="AX32" s="10"/>
      <c r="AY32" s="279"/>
      <c r="AZ32" s="37">
        <f>SUM(AZ8:AZ31)</f>
        <v>0</v>
      </c>
      <c r="BA32" s="328">
        <f>F32+N32+V32+AD32+AL32+AT32</f>
        <v>0</v>
      </c>
      <c r="BB32" s="315">
        <f>SUM(BB8:BB31)</f>
        <v>0</v>
      </c>
    </row>
    <row r="33" spans="1:53" x14ac:dyDescent="0.25">
      <c r="A33" s="26"/>
      <c r="B33" s="382" t="s">
        <v>329</v>
      </c>
      <c r="C33" s="9"/>
      <c r="D33" s="288"/>
      <c r="E33" s="8"/>
      <c r="F33" s="215"/>
      <c r="G33" s="215"/>
      <c r="H33" s="228">
        <f>SUM(H8:H31)</f>
        <v>0</v>
      </c>
      <c r="I33" s="215"/>
      <c r="J33" s="215"/>
      <c r="K33" s="300">
        <f>H33</f>
        <v>0</v>
      </c>
      <c r="L33" s="260"/>
      <c r="M33" s="8"/>
      <c r="N33" s="215"/>
      <c r="O33" s="215"/>
      <c r="P33" s="228">
        <f>SUM(P8:P31)</f>
        <v>0</v>
      </c>
      <c r="Q33" s="215"/>
      <c r="R33" s="215"/>
      <c r="S33" s="300">
        <f>P33</f>
        <v>0</v>
      </c>
      <c r="T33" s="260"/>
      <c r="U33" s="8"/>
      <c r="V33" s="215"/>
      <c r="W33" s="215"/>
      <c r="X33" s="228">
        <f>SUM(X8:X31)</f>
        <v>0</v>
      </c>
      <c r="Y33" s="215"/>
      <c r="Z33" s="215"/>
      <c r="AA33" s="300">
        <f>X33</f>
        <v>0</v>
      </c>
      <c r="AB33" s="260"/>
      <c r="AC33" s="8"/>
      <c r="AD33" s="215"/>
      <c r="AE33" s="215"/>
      <c r="AF33" s="228">
        <f>SUM(AF8:AF31)</f>
        <v>0</v>
      </c>
      <c r="AG33" s="215"/>
      <c r="AH33" s="215"/>
      <c r="AI33" s="300">
        <f>AF33</f>
        <v>0</v>
      </c>
      <c r="AJ33" s="260"/>
      <c r="AK33" s="8"/>
      <c r="AL33" s="215"/>
      <c r="AM33" s="215"/>
      <c r="AN33" s="228">
        <f>SUM(AN8:AN31)</f>
        <v>0</v>
      </c>
      <c r="AO33" s="215"/>
      <c r="AP33" s="215"/>
      <c r="AQ33" s="300">
        <f>AN33</f>
        <v>0</v>
      </c>
      <c r="AR33" s="15"/>
      <c r="AS33" s="8"/>
      <c r="AT33" s="215"/>
      <c r="AU33" s="215"/>
      <c r="AV33" s="228">
        <f>SUM(AV8:AV31)</f>
        <v>0</v>
      </c>
      <c r="AW33" s="215"/>
      <c r="AX33" s="215"/>
      <c r="AY33" s="300">
        <f>AV33</f>
        <v>0</v>
      </c>
      <c r="AZ33" s="40"/>
      <c r="BA33" s="305">
        <f>K33+S33+AA33+AI33+AQ33+AY33</f>
        <v>0</v>
      </c>
    </row>
    <row r="34" spans="1:53" hidden="1" x14ac:dyDescent="0.25">
      <c r="A34" s="26"/>
      <c r="B34" s="7" t="str">
        <f>Base!B34</f>
        <v>Insert line(s) &amp; title(s) for any other F/B rates</v>
      </c>
      <c r="C34" s="9"/>
      <c r="D34" s="289">
        <f>F32</f>
        <v>0</v>
      </c>
      <c r="E34" s="230">
        <v>0</v>
      </c>
      <c r="F34" s="215"/>
      <c r="G34" s="215"/>
      <c r="H34" s="215"/>
      <c r="I34" s="215"/>
      <c r="J34" s="215"/>
      <c r="K34" s="280">
        <f>D34*E34</f>
        <v>0</v>
      </c>
      <c r="L34" s="267">
        <f>N32</f>
        <v>0</v>
      </c>
      <c r="M34" s="230"/>
      <c r="N34" s="215"/>
      <c r="O34" s="215"/>
      <c r="P34" s="215"/>
      <c r="Q34" s="215"/>
      <c r="R34" s="215"/>
      <c r="S34" s="280">
        <f>L34*M34</f>
        <v>0</v>
      </c>
      <c r="T34" s="267">
        <f>V32</f>
        <v>0</v>
      </c>
      <c r="U34" s="230"/>
      <c r="V34" s="215"/>
      <c r="W34" s="215"/>
      <c r="X34" s="215"/>
      <c r="Y34" s="215"/>
      <c r="Z34" s="215"/>
      <c r="AA34" s="280">
        <f>T34*U34</f>
        <v>0</v>
      </c>
      <c r="AB34" s="267">
        <f>AD32</f>
        <v>0</v>
      </c>
      <c r="AC34" s="230"/>
      <c r="AD34" s="215"/>
      <c r="AE34" s="215"/>
      <c r="AF34" s="215"/>
      <c r="AG34" s="215"/>
      <c r="AH34" s="215"/>
      <c r="AI34" s="280">
        <f>AB34*AC34</f>
        <v>0</v>
      </c>
      <c r="AJ34" s="267">
        <f>AL32</f>
        <v>0</v>
      </c>
      <c r="AK34" s="230"/>
      <c r="AL34" s="215"/>
      <c r="AM34" s="215"/>
      <c r="AN34" s="215"/>
      <c r="AO34" s="215"/>
      <c r="AP34" s="215"/>
      <c r="AQ34" s="280">
        <f>AJ34*AK34</f>
        <v>0</v>
      </c>
      <c r="AR34" s="267">
        <f>AT32</f>
        <v>0</v>
      </c>
      <c r="AS34" s="230"/>
      <c r="AT34" s="215"/>
      <c r="AU34" s="215"/>
      <c r="AV34" s="215"/>
      <c r="AW34" s="215"/>
      <c r="AX34" s="215"/>
      <c r="AY34" s="280">
        <f>AR34*AS34</f>
        <v>0</v>
      </c>
      <c r="AZ34" s="40"/>
      <c r="BA34" s="305">
        <f>K34+S34+AA34+AI34+AQ34+AY34</f>
        <v>0</v>
      </c>
    </row>
    <row r="35" spans="1:53" x14ac:dyDescent="0.25">
      <c r="A35" s="26"/>
      <c r="B35" s="6" t="s">
        <v>48</v>
      </c>
      <c r="C35" s="10"/>
      <c r="D35" s="290"/>
      <c r="E35" s="6"/>
      <c r="F35" s="10"/>
      <c r="G35" s="10"/>
      <c r="H35" s="10"/>
      <c r="I35" s="10"/>
      <c r="J35" s="10"/>
      <c r="K35" s="279">
        <f>SUM(K33:K34)</f>
        <v>0</v>
      </c>
      <c r="L35" s="261"/>
      <c r="M35" s="6"/>
      <c r="N35" s="10"/>
      <c r="O35" s="10"/>
      <c r="P35" s="10"/>
      <c r="Q35" s="10"/>
      <c r="R35" s="10"/>
      <c r="S35" s="279">
        <f>SUM(S33:S34)</f>
        <v>0</v>
      </c>
      <c r="T35" s="261"/>
      <c r="U35" s="6"/>
      <c r="V35" s="10"/>
      <c r="W35" s="10"/>
      <c r="X35" s="10"/>
      <c r="Y35" s="10"/>
      <c r="Z35" s="10"/>
      <c r="AA35" s="279">
        <f>SUM(AA33:AA34)</f>
        <v>0</v>
      </c>
      <c r="AB35" s="261"/>
      <c r="AC35" s="6"/>
      <c r="AD35" s="10"/>
      <c r="AE35" s="10"/>
      <c r="AF35" s="10"/>
      <c r="AG35" s="10"/>
      <c r="AH35" s="10"/>
      <c r="AI35" s="279">
        <f>SUM(AI33:AI34)</f>
        <v>0</v>
      </c>
      <c r="AJ35" s="261"/>
      <c r="AK35" s="6"/>
      <c r="AL35" s="10"/>
      <c r="AM35" s="10"/>
      <c r="AN35" s="10"/>
      <c r="AO35" s="10"/>
      <c r="AP35" s="10"/>
      <c r="AQ35" s="279">
        <f>SUM(AQ33:AQ34)</f>
        <v>0</v>
      </c>
      <c r="AR35" s="16"/>
      <c r="AS35" s="6"/>
      <c r="AT35" s="10"/>
      <c r="AU35" s="10"/>
      <c r="AV35" s="10"/>
      <c r="AW35" s="10"/>
      <c r="AX35" s="10"/>
      <c r="AY35" s="279">
        <f>SUM(AY33:AY34)</f>
        <v>0</v>
      </c>
      <c r="AZ35" s="41"/>
      <c r="BA35" s="306">
        <f>SUM(D35:AY35)</f>
        <v>0</v>
      </c>
    </row>
    <row r="36" spans="1:53" x14ac:dyDescent="0.25">
      <c r="A36" s="26"/>
      <c r="B36" s="382" t="s">
        <v>331</v>
      </c>
      <c r="C36" s="9"/>
      <c r="D36" s="288"/>
      <c r="E36" s="8"/>
      <c r="F36" s="215"/>
      <c r="G36" s="215"/>
      <c r="H36" s="215"/>
      <c r="I36" s="215"/>
      <c r="J36" s="228">
        <f>SUM(J8:J31)</f>
        <v>0</v>
      </c>
      <c r="K36" s="300">
        <f>J36</f>
        <v>0</v>
      </c>
      <c r="L36" s="260"/>
      <c r="M36" s="8"/>
      <c r="N36" s="215"/>
      <c r="O36" s="215"/>
      <c r="P36" s="215"/>
      <c r="Q36" s="215"/>
      <c r="R36" s="228">
        <f>SUM(R8:R31)</f>
        <v>0</v>
      </c>
      <c r="S36" s="300">
        <f>R36</f>
        <v>0</v>
      </c>
      <c r="T36" s="260"/>
      <c r="U36" s="8"/>
      <c r="V36" s="215"/>
      <c r="W36" s="215"/>
      <c r="X36" s="215"/>
      <c r="Y36" s="215"/>
      <c r="Z36" s="228">
        <f>SUM(Z8:Z31)</f>
        <v>0</v>
      </c>
      <c r="AA36" s="300">
        <f>Z36</f>
        <v>0</v>
      </c>
      <c r="AB36" s="260"/>
      <c r="AC36" s="8"/>
      <c r="AD36" s="215"/>
      <c r="AE36" s="215"/>
      <c r="AF36" s="215"/>
      <c r="AG36" s="215"/>
      <c r="AH36" s="228">
        <f>SUM(AH8:AH31)</f>
        <v>0</v>
      </c>
      <c r="AI36" s="300">
        <f>AH36</f>
        <v>0</v>
      </c>
      <c r="AJ36" s="260"/>
      <c r="AK36" s="8"/>
      <c r="AL36" s="215"/>
      <c r="AM36" s="215"/>
      <c r="AN36" s="215"/>
      <c r="AO36" s="215"/>
      <c r="AP36" s="228">
        <f>SUM(AP8:AP31)</f>
        <v>0</v>
      </c>
      <c r="AQ36" s="300">
        <f>AP36</f>
        <v>0</v>
      </c>
      <c r="AR36" s="15"/>
      <c r="AS36" s="8"/>
      <c r="AT36" s="215"/>
      <c r="AU36" s="215"/>
      <c r="AV36" s="215"/>
      <c r="AW36" s="215"/>
      <c r="AX36" s="228">
        <f>SUM(AX8:AX31)</f>
        <v>0</v>
      </c>
      <c r="AY36" s="300">
        <f>AX36</f>
        <v>0</v>
      </c>
      <c r="AZ36" s="40"/>
      <c r="BA36" s="305">
        <f>K36+S36+AA36+AI36+AQ36+AY36</f>
        <v>0</v>
      </c>
    </row>
    <row r="37" spans="1:53" hidden="1" x14ac:dyDescent="0.25">
      <c r="A37" s="26"/>
      <c r="B37" s="7" t="str">
        <f>Base!B37</f>
        <v>Insert line(s) &amp; title(s) for any other O/H rates</v>
      </c>
      <c r="C37" s="9"/>
      <c r="D37" s="289">
        <f>F32+K35</f>
        <v>0</v>
      </c>
      <c r="E37" s="230">
        <v>0</v>
      </c>
      <c r="F37" s="215"/>
      <c r="G37" s="215"/>
      <c r="H37" s="215"/>
      <c r="I37" s="215"/>
      <c r="J37" s="215"/>
      <c r="K37" s="280">
        <f>D37*E37</f>
        <v>0</v>
      </c>
      <c r="L37" s="267">
        <f>N32+S35</f>
        <v>0</v>
      </c>
      <c r="M37" s="230"/>
      <c r="N37" s="215"/>
      <c r="O37" s="215"/>
      <c r="P37" s="215"/>
      <c r="Q37" s="215"/>
      <c r="R37" s="215"/>
      <c r="S37" s="280">
        <f>L37*M37</f>
        <v>0</v>
      </c>
      <c r="T37" s="267">
        <f>V32+AA35</f>
        <v>0</v>
      </c>
      <c r="U37" s="230"/>
      <c r="V37" s="215"/>
      <c r="W37" s="215"/>
      <c r="X37" s="215"/>
      <c r="Y37" s="215"/>
      <c r="Z37" s="215"/>
      <c r="AA37" s="280">
        <f>T37*U37</f>
        <v>0</v>
      </c>
      <c r="AB37" s="267">
        <f>AD32+AI35</f>
        <v>0</v>
      </c>
      <c r="AC37" s="230"/>
      <c r="AD37" s="215"/>
      <c r="AE37" s="215"/>
      <c r="AF37" s="215"/>
      <c r="AG37" s="215"/>
      <c r="AH37" s="215"/>
      <c r="AI37" s="280">
        <f>AB37*AC37</f>
        <v>0</v>
      </c>
      <c r="AJ37" s="267">
        <f>AL32+AQ35</f>
        <v>0</v>
      </c>
      <c r="AK37" s="230"/>
      <c r="AL37" s="215"/>
      <c r="AM37" s="215"/>
      <c r="AN37" s="215"/>
      <c r="AO37" s="215"/>
      <c r="AP37" s="215"/>
      <c r="AQ37" s="280">
        <f>AJ37*AK37</f>
        <v>0</v>
      </c>
      <c r="AR37" s="267">
        <f>AT32+AY35</f>
        <v>0</v>
      </c>
      <c r="AS37" s="230"/>
      <c r="AT37" s="215"/>
      <c r="AU37" s="215"/>
      <c r="AV37" s="215"/>
      <c r="AW37" s="215"/>
      <c r="AX37" s="215"/>
      <c r="AY37" s="280">
        <f>AR37*AS37</f>
        <v>0</v>
      </c>
      <c r="AZ37" s="40"/>
      <c r="BA37" s="305">
        <f>K37+S37+AA37+AI37+AQ37+AY37</f>
        <v>0</v>
      </c>
    </row>
    <row r="38" spans="1:53" x14ac:dyDescent="0.25">
      <c r="A38" s="26"/>
      <c r="B38" s="6" t="s">
        <v>49</v>
      </c>
      <c r="C38" s="10"/>
      <c r="D38" s="290"/>
      <c r="E38" s="6"/>
      <c r="F38" s="10"/>
      <c r="G38" s="10"/>
      <c r="H38" s="10"/>
      <c r="I38" s="10"/>
      <c r="J38" s="10"/>
      <c r="K38" s="279">
        <f>SUM(K36:K37)</f>
        <v>0</v>
      </c>
      <c r="L38" s="261"/>
      <c r="M38" s="6"/>
      <c r="N38" s="10"/>
      <c r="O38" s="10"/>
      <c r="P38" s="10"/>
      <c r="Q38" s="10"/>
      <c r="R38" s="10"/>
      <c r="S38" s="279">
        <f>SUM(S36:S37)</f>
        <v>0</v>
      </c>
      <c r="T38" s="261"/>
      <c r="U38" s="6"/>
      <c r="V38" s="10"/>
      <c r="W38" s="10"/>
      <c r="X38" s="10"/>
      <c r="Y38" s="10"/>
      <c r="Z38" s="10"/>
      <c r="AA38" s="279">
        <f>SUM(AA36:AA37)</f>
        <v>0</v>
      </c>
      <c r="AB38" s="261"/>
      <c r="AC38" s="6"/>
      <c r="AD38" s="10"/>
      <c r="AE38" s="10"/>
      <c r="AF38" s="10"/>
      <c r="AG38" s="10"/>
      <c r="AH38" s="10"/>
      <c r="AI38" s="279">
        <f>SUM(AI36:AI37)</f>
        <v>0</v>
      </c>
      <c r="AJ38" s="261"/>
      <c r="AK38" s="6"/>
      <c r="AL38" s="10"/>
      <c r="AM38" s="10"/>
      <c r="AN38" s="10"/>
      <c r="AO38" s="10"/>
      <c r="AP38" s="10"/>
      <c r="AQ38" s="279">
        <f>SUM(AQ36:AQ37)</f>
        <v>0</v>
      </c>
      <c r="AR38" s="16"/>
      <c r="AS38" s="6"/>
      <c r="AT38" s="10"/>
      <c r="AU38" s="10"/>
      <c r="AV38" s="10"/>
      <c r="AW38" s="10"/>
      <c r="AX38" s="10"/>
      <c r="AY38" s="279">
        <f>SUM(AY36:AY37)</f>
        <v>0</v>
      </c>
      <c r="AZ38" s="41"/>
      <c r="BA38" s="306">
        <f>K38+S38+AA38+AI38+AQ38+AY38</f>
        <v>0</v>
      </c>
    </row>
    <row r="39" spans="1:53" x14ac:dyDescent="0.25">
      <c r="A39" s="26" t="s">
        <v>70</v>
      </c>
      <c r="B39" s="2"/>
      <c r="C39" s="32" t="s">
        <v>28</v>
      </c>
      <c r="D39" s="287"/>
      <c r="E39" s="2"/>
      <c r="F39" s="9"/>
      <c r="G39" s="9"/>
      <c r="H39" s="9"/>
      <c r="I39" s="9"/>
      <c r="J39" s="9"/>
      <c r="K39" s="280"/>
      <c r="L39" s="259"/>
      <c r="M39" s="2"/>
      <c r="N39" s="9"/>
      <c r="O39" s="9"/>
      <c r="P39" s="9"/>
      <c r="Q39" s="9"/>
      <c r="R39" s="9"/>
      <c r="S39" s="280"/>
      <c r="T39" s="259"/>
      <c r="U39" s="2"/>
      <c r="V39" s="9"/>
      <c r="W39" s="9"/>
      <c r="X39" s="9"/>
      <c r="Y39" s="9"/>
      <c r="Z39" s="9"/>
      <c r="AA39" s="280"/>
      <c r="AB39" s="259"/>
      <c r="AC39" s="259"/>
      <c r="AD39" s="259"/>
      <c r="AE39" s="259"/>
      <c r="AF39" s="259"/>
      <c r="AG39" s="259"/>
      <c r="AH39" s="9"/>
      <c r="AI39" s="280"/>
      <c r="AJ39" s="259"/>
      <c r="AK39" s="259"/>
      <c r="AL39" s="259"/>
      <c r="AM39" s="259"/>
      <c r="AN39" s="259"/>
      <c r="AO39" s="259"/>
      <c r="AP39" s="9"/>
      <c r="AQ39" s="311"/>
      <c r="AR39" s="11"/>
      <c r="AS39" s="259"/>
      <c r="AT39" s="259"/>
      <c r="AU39" s="259"/>
      <c r="AV39" s="259"/>
      <c r="AW39" s="259"/>
      <c r="AX39" s="9"/>
      <c r="AY39" s="280"/>
      <c r="AZ39" s="321"/>
      <c r="BA39" s="305"/>
    </row>
    <row r="40" spans="1:53" ht="13" x14ac:dyDescent="0.3">
      <c r="A40" s="11"/>
      <c r="B40" s="382" t="str">
        <f>Base!B40</f>
        <v>Subcontract/Interorganizational Name - #01</v>
      </c>
      <c r="C40" s="283" t="s">
        <v>110</v>
      </c>
      <c r="D40" s="335"/>
      <c r="E40" s="333"/>
      <c r="F40" s="334"/>
      <c r="G40" s="334"/>
      <c r="H40" s="334"/>
      <c r="I40" s="334"/>
      <c r="J40" s="334"/>
      <c r="K40" s="278">
        <v>0</v>
      </c>
      <c r="L40" s="332"/>
      <c r="M40" s="333"/>
      <c r="N40" s="334"/>
      <c r="O40" s="334"/>
      <c r="P40" s="334"/>
      <c r="Q40" s="334"/>
      <c r="R40" s="334"/>
      <c r="S40" s="278">
        <v>0</v>
      </c>
      <c r="T40" s="332"/>
      <c r="U40" s="333"/>
      <c r="V40" s="334"/>
      <c r="W40" s="334"/>
      <c r="X40" s="334"/>
      <c r="Y40" s="334"/>
      <c r="Z40" s="334"/>
      <c r="AA40" s="278">
        <v>0</v>
      </c>
      <c r="AB40" s="332"/>
      <c r="AC40" s="333"/>
      <c r="AD40" s="334"/>
      <c r="AE40" s="334"/>
      <c r="AF40" s="334"/>
      <c r="AG40" s="334"/>
      <c r="AH40" s="334"/>
      <c r="AI40" s="278">
        <v>0</v>
      </c>
      <c r="AJ40" s="332"/>
      <c r="AK40" s="333"/>
      <c r="AL40" s="334"/>
      <c r="AM40" s="334"/>
      <c r="AN40" s="334"/>
      <c r="AO40" s="334"/>
      <c r="AP40" s="334"/>
      <c r="AQ40" s="278">
        <v>0</v>
      </c>
      <c r="AR40" s="336"/>
      <c r="AS40" s="332"/>
      <c r="AT40" s="332"/>
      <c r="AU40" s="332"/>
      <c r="AV40" s="332"/>
      <c r="AW40" s="332"/>
      <c r="AX40" s="334"/>
      <c r="AY40" s="278">
        <v>0</v>
      </c>
      <c r="AZ40" s="322"/>
      <c r="BA40" s="305">
        <f>K40+S40+AA40+AI40+AQ40+AY40</f>
        <v>0</v>
      </c>
    </row>
    <row r="41" spans="1:53" ht="13" x14ac:dyDescent="0.3">
      <c r="A41" s="11"/>
      <c r="B41" s="382" t="str">
        <f>Base!B41</f>
        <v>Subcontract/Interorganizational Name - #02</v>
      </c>
      <c r="C41" s="283" t="s">
        <v>110</v>
      </c>
      <c r="D41" s="335"/>
      <c r="E41" s="333"/>
      <c r="F41" s="334"/>
      <c r="G41" s="334"/>
      <c r="H41" s="334"/>
      <c r="I41" s="334"/>
      <c r="J41" s="334"/>
      <c r="K41" s="278"/>
      <c r="L41" s="332"/>
      <c r="M41" s="333"/>
      <c r="N41" s="334"/>
      <c r="O41" s="334"/>
      <c r="P41" s="334"/>
      <c r="Q41" s="334"/>
      <c r="R41" s="334"/>
      <c r="S41" s="278">
        <v>0</v>
      </c>
      <c r="T41" s="332"/>
      <c r="U41" s="333"/>
      <c r="V41" s="334"/>
      <c r="W41" s="334"/>
      <c r="X41" s="334"/>
      <c r="Y41" s="334"/>
      <c r="Z41" s="334"/>
      <c r="AA41" s="278">
        <v>0</v>
      </c>
      <c r="AB41" s="332"/>
      <c r="AC41" s="333"/>
      <c r="AD41" s="334"/>
      <c r="AE41" s="334"/>
      <c r="AF41" s="334"/>
      <c r="AG41" s="334"/>
      <c r="AH41" s="334"/>
      <c r="AI41" s="278">
        <v>0</v>
      </c>
      <c r="AJ41" s="332"/>
      <c r="AK41" s="333"/>
      <c r="AL41" s="334"/>
      <c r="AM41" s="334"/>
      <c r="AN41" s="334"/>
      <c r="AO41" s="334"/>
      <c r="AP41" s="334"/>
      <c r="AQ41" s="278"/>
      <c r="AR41" s="336"/>
      <c r="AS41" s="332"/>
      <c r="AT41" s="332"/>
      <c r="AU41" s="332"/>
      <c r="AV41" s="332"/>
      <c r="AW41" s="332"/>
      <c r="AX41" s="334"/>
      <c r="AY41" s="278"/>
      <c r="AZ41" s="322"/>
      <c r="BA41" s="305">
        <f>K41+S41+AA41+AI41+AQ41+AY41</f>
        <v>0</v>
      </c>
    </row>
    <row r="42" spans="1:53" ht="13" x14ac:dyDescent="0.3">
      <c r="A42" s="11"/>
      <c r="B42" s="382" t="str">
        <f>Base!B42</f>
        <v>Subcontract/Interorganizational Name - #03</v>
      </c>
      <c r="C42" s="283" t="s">
        <v>110</v>
      </c>
      <c r="D42" s="335"/>
      <c r="E42" s="333"/>
      <c r="F42" s="334"/>
      <c r="G42" s="334"/>
      <c r="H42" s="334"/>
      <c r="I42" s="334"/>
      <c r="J42" s="334"/>
      <c r="K42" s="278"/>
      <c r="L42" s="332"/>
      <c r="M42" s="333"/>
      <c r="N42" s="334"/>
      <c r="O42" s="334"/>
      <c r="P42" s="334"/>
      <c r="Q42" s="334"/>
      <c r="R42" s="334"/>
      <c r="S42" s="278">
        <v>0</v>
      </c>
      <c r="T42" s="332"/>
      <c r="U42" s="333"/>
      <c r="V42" s="334"/>
      <c r="W42" s="334"/>
      <c r="X42" s="334"/>
      <c r="Y42" s="334"/>
      <c r="Z42" s="334"/>
      <c r="AA42" s="278">
        <v>0</v>
      </c>
      <c r="AB42" s="332"/>
      <c r="AC42" s="333"/>
      <c r="AD42" s="334"/>
      <c r="AE42" s="334"/>
      <c r="AF42" s="334"/>
      <c r="AG42" s="334"/>
      <c r="AH42" s="334"/>
      <c r="AI42" s="278">
        <v>0</v>
      </c>
      <c r="AJ42" s="332"/>
      <c r="AK42" s="333"/>
      <c r="AL42" s="334"/>
      <c r="AM42" s="334"/>
      <c r="AN42" s="334"/>
      <c r="AO42" s="334"/>
      <c r="AP42" s="334"/>
      <c r="AQ42" s="278"/>
      <c r="AR42" s="336"/>
      <c r="AS42" s="332"/>
      <c r="AT42" s="332"/>
      <c r="AU42" s="332"/>
      <c r="AV42" s="332"/>
      <c r="AW42" s="332"/>
      <c r="AX42" s="334"/>
      <c r="AY42" s="278"/>
      <c r="AZ42" s="322"/>
      <c r="BA42" s="305">
        <f>K42+S42+AA42+AI42+AQ42+AY42</f>
        <v>0</v>
      </c>
    </row>
    <row r="43" spans="1:53" ht="23" x14ac:dyDescent="0.3">
      <c r="A43" s="11"/>
      <c r="B43" s="382" t="str">
        <f>Base!B43</f>
        <v xml:space="preserve">Insert line(s) for any additional Subcontractors/Interorganizational </v>
      </c>
      <c r="C43" s="283" t="s">
        <v>110</v>
      </c>
      <c r="D43" s="335"/>
      <c r="E43" s="333"/>
      <c r="F43" s="334"/>
      <c r="G43" s="334"/>
      <c r="H43" s="334"/>
      <c r="I43" s="334"/>
      <c r="J43" s="334"/>
      <c r="K43" s="278"/>
      <c r="L43" s="332"/>
      <c r="M43" s="333"/>
      <c r="N43" s="334"/>
      <c r="O43" s="334"/>
      <c r="P43" s="334"/>
      <c r="Q43" s="334"/>
      <c r="R43" s="334"/>
      <c r="S43" s="278">
        <v>0</v>
      </c>
      <c r="T43" s="332"/>
      <c r="U43" s="333"/>
      <c r="V43" s="334"/>
      <c r="W43" s="334"/>
      <c r="X43" s="334"/>
      <c r="Y43" s="334"/>
      <c r="Z43" s="334"/>
      <c r="AA43" s="278">
        <v>0</v>
      </c>
      <c r="AB43" s="332"/>
      <c r="AC43" s="333"/>
      <c r="AD43" s="334"/>
      <c r="AE43" s="334"/>
      <c r="AF43" s="334"/>
      <c r="AG43" s="334"/>
      <c r="AH43" s="334"/>
      <c r="AI43" s="278">
        <v>0</v>
      </c>
      <c r="AJ43" s="332"/>
      <c r="AK43" s="333"/>
      <c r="AL43" s="334"/>
      <c r="AM43" s="334"/>
      <c r="AN43" s="334"/>
      <c r="AO43" s="334"/>
      <c r="AP43" s="334"/>
      <c r="AQ43" s="278"/>
      <c r="AR43" s="336"/>
      <c r="AS43" s="332"/>
      <c r="AT43" s="332"/>
      <c r="AU43" s="332"/>
      <c r="AV43" s="332"/>
      <c r="AW43" s="332"/>
      <c r="AX43" s="334"/>
      <c r="AY43" s="278"/>
      <c r="AZ43" s="322"/>
      <c r="BA43" s="305">
        <f>K43+S43+AA43+AI43+AQ43+AY43</f>
        <v>0</v>
      </c>
    </row>
    <row r="44" spans="1:53" x14ac:dyDescent="0.25">
      <c r="A44" s="11"/>
      <c r="B44" s="6" t="s">
        <v>86</v>
      </c>
      <c r="C44" s="150"/>
      <c r="D44" s="290"/>
      <c r="E44" s="6"/>
      <c r="F44" s="10"/>
      <c r="G44" s="10"/>
      <c r="H44" s="10"/>
      <c r="I44" s="10"/>
      <c r="J44" s="10"/>
      <c r="K44" s="279">
        <f>SUM(K39:K43)</f>
        <v>0</v>
      </c>
      <c r="L44" s="261"/>
      <c r="M44" s="6"/>
      <c r="N44" s="10"/>
      <c r="O44" s="10"/>
      <c r="P44" s="10"/>
      <c r="Q44" s="10"/>
      <c r="R44" s="10"/>
      <c r="S44" s="279">
        <f>SUM(S39:S43)</f>
        <v>0</v>
      </c>
      <c r="T44" s="261"/>
      <c r="U44" s="6"/>
      <c r="V44" s="10"/>
      <c r="W44" s="10"/>
      <c r="X44" s="10"/>
      <c r="Y44" s="10"/>
      <c r="Z44" s="10"/>
      <c r="AA44" s="279">
        <f>SUM(AA39:AA43)</f>
        <v>0</v>
      </c>
      <c r="AB44" s="261"/>
      <c r="AC44" s="6"/>
      <c r="AD44" s="10"/>
      <c r="AE44" s="10"/>
      <c r="AF44" s="10"/>
      <c r="AG44" s="10"/>
      <c r="AH44" s="10"/>
      <c r="AI44" s="279">
        <f>SUM(AI39:AI43)</f>
        <v>0</v>
      </c>
      <c r="AJ44" s="261"/>
      <c r="AK44" s="6"/>
      <c r="AL44" s="10"/>
      <c r="AM44" s="10"/>
      <c r="AN44" s="10"/>
      <c r="AO44" s="10"/>
      <c r="AP44" s="10"/>
      <c r="AQ44" s="279">
        <f>SUM(AQ39:AQ43)</f>
        <v>0</v>
      </c>
      <c r="AR44" s="16"/>
      <c r="AS44" s="261"/>
      <c r="AT44" s="261"/>
      <c r="AU44" s="261"/>
      <c r="AV44" s="261"/>
      <c r="AW44" s="261"/>
      <c r="AX44" s="10"/>
      <c r="AY44" s="279">
        <f>SUM(AY39:AY43)</f>
        <v>0</v>
      </c>
      <c r="AZ44" s="323"/>
      <c r="BA44" s="306">
        <f>K44+S44+AA44+AI44+AQ44+AY44</f>
        <v>0</v>
      </c>
    </row>
    <row r="45" spans="1:53" x14ac:dyDescent="0.25">
      <c r="A45" s="26" t="s">
        <v>29</v>
      </c>
      <c r="B45" s="2"/>
      <c r="C45" s="284"/>
      <c r="D45" s="379" t="s">
        <v>334</v>
      </c>
      <c r="E45" s="380" t="s">
        <v>19</v>
      </c>
      <c r="F45" s="9"/>
      <c r="G45" s="9"/>
      <c r="H45" s="9"/>
      <c r="I45" s="9"/>
      <c r="J45" s="9"/>
      <c r="K45" s="280"/>
      <c r="L45" s="379" t="s">
        <v>334</v>
      </c>
      <c r="M45" s="380" t="s">
        <v>19</v>
      </c>
      <c r="N45" s="9"/>
      <c r="O45" s="9"/>
      <c r="P45" s="9"/>
      <c r="Q45" s="9"/>
      <c r="R45" s="9"/>
      <c r="S45" s="280"/>
      <c r="T45" s="379" t="s">
        <v>334</v>
      </c>
      <c r="U45" s="380" t="s">
        <v>19</v>
      </c>
      <c r="V45" s="9"/>
      <c r="W45" s="9"/>
      <c r="X45" s="9"/>
      <c r="Y45" s="9"/>
      <c r="Z45" s="9"/>
      <c r="AA45" s="280"/>
      <c r="AB45" s="379" t="s">
        <v>334</v>
      </c>
      <c r="AC45" s="380" t="s">
        <v>19</v>
      </c>
      <c r="AD45" s="9"/>
      <c r="AE45" s="9"/>
      <c r="AF45" s="9"/>
      <c r="AG45" s="9"/>
      <c r="AH45" s="9"/>
      <c r="AI45" s="280"/>
      <c r="AJ45" s="379" t="s">
        <v>334</v>
      </c>
      <c r="AK45" s="380" t="s">
        <v>19</v>
      </c>
      <c r="AL45" s="9"/>
      <c r="AM45" s="9"/>
      <c r="AN45" s="9"/>
      <c r="AO45" s="9"/>
      <c r="AP45" s="9"/>
      <c r="AQ45" s="280"/>
      <c r="AR45" s="379" t="s">
        <v>334</v>
      </c>
      <c r="AS45" s="380" t="s">
        <v>19</v>
      </c>
      <c r="AT45" s="259"/>
      <c r="AU45" s="259"/>
      <c r="AV45" s="259"/>
      <c r="AW45" s="259"/>
      <c r="AX45" s="9"/>
      <c r="AY45" s="280"/>
      <c r="AZ45" s="401" t="s">
        <v>334</v>
      </c>
      <c r="BA45" s="305"/>
    </row>
    <row r="46" spans="1:53" ht="13" x14ac:dyDescent="0.3">
      <c r="A46" s="11"/>
      <c r="B46" s="382" t="str">
        <f>Base!B46</f>
        <v>Consultant Name - #01</v>
      </c>
      <c r="C46" s="148" t="s">
        <v>111</v>
      </c>
      <c r="D46" s="285">
        <v>0</v>
      </c>
      <c r="E46" s="274">
        <v>0</v>
      </c>
      <c r="F46" s="331"/>
      <c r="G46" s="331"/>
      <c r="H46" s="331"/>
      <c r="I46" s="331"/>
      <c r="J46" s="331"/>
      <c r="K46" s="300">
        <f>D46*E46</f>
        <v>0</v>
      </c>
      <c r="L46" s="266">
        <v>0</v>
      </c>
      <c r="M46" s="274">
        <v>0</v>
      </c>
      <c r="N46" s="331"/>
      <c r="O46" s="331"/>
      <c r="P46" s="331"/>
      <c r="Q46" s="331"/>
      <c r="R46" s="331"/>
      <c r="S46" s="300">
        <f>L46*M46</f>
        <v>0</v>
      </c>
      <c r="T46" s="266">
        <v>0</v>
      </c>
      <c r="U46" s="274">
        <v>0</v>
      </c>
      <c r="V46" s="331"/>
      <c r="W46" s="331"/>
      <c r="X46" s="331"/>
      <c r="Y46" s="331"/>
      <c r="Z46" s="331"/>
      <c r="AA46" s="300">
        <f>T46*U46</f>
        <v>0</v>
      </c>
      <c r="AB46" s="266">
        <v>0</v>
      </c>
      <c r="AC46" s="274">
        <v>0</v>
      </c>
      <c r="AD46" s="331"/>
      <c r="AE46" s="331"/>
      <c r="AF46" s="331"/>
      <c r="AG46" s="331"/>
      <c r="AH46" s="331"/>
      <c r="AI46" s="300">
        <f>AB46*AC46</f>
        <v>0</v>
      </c>
      <c r="AJ46" s="266">
        <v>0</v>
      </c>
      <c r="AK46" s="274">
        <v>0</v>
      </c>
      <c r="AL46" s="331"/>
      <c r="AM46" s="331"/>
      <c r="AN46" s="331"/>
      <c r="AO46" s="331"/>
      <c r="AP46" s="331"/>
      <c r="AQ46" s="300">
        <f>AJ46*AK46</f>
        <v>0</v>
      </c>
      <c r="AR46" s="231">
        <v>0</v>
      </c>
      <c r="AS46" s="269">
        <v>0</v>
      </c>
      <c r="AT46" s="337"/>
      <c r="AU46" s="337"/>
      <c r="AV46" s="337"/>
      <c r="AW46" s="337"/>
      <c r="AX46" s="331"/>
      <c r="AY46" s="300">
        <f>AR46*AS46</f>
        <v>0</v>
      </c>
      <c r="AZ46" s="399">
        <f>SUM(D46,L46,T46,AB46,AJ46,AR46)</f>
        <v>0</v>
      </c>
      <c r="BA46" s="305">
        <f>K46+S46+AA46+AI46+AQ46+AY46</f>
        <v>0</v>
      </c>
    </row>
    <row r="47" spans="1:53" ht="13" x14ac:dyDescent="0.3">
      <c r="A47" s="11"/>
      <c r="B47" s="382" t="str">
        <f>Base!B47</f>
        <v>Consultant Name - #02</v>
      </c>
      <c r="C47" s="148" t="s">
        <v>111</v>
      </c>
      <c r="D47" s="285"/>
      <c r="E47" s="274"/>
      <c r="F47" s="331"/>
      <c r="G47" s="331"/>
      <c r="H47" s="331"/>
      <c r="I47" s="331"/>
      <c r="J47" s="331"/>
      <c r="K47" s="300">
        <f t="shared" ref="K47:K49" si="27">D47*E47</f>
        <v>0</v>
      </c>
      <c r="L47" s="266"/>
      <c r="M47" s="274"/>
      <c r="N47" s="331"/>
      <c r="O47" s="331"/>
      <c r="P47" s="331"/>
      <c r="Q47" s="331"/>
      <c r="R47" s="331"/>
      <c r="S47" s="300">
        <f t="shared" ref="S47:S49" si="28">L47*M47</f>
        <v>0</v>
      </c>
      <c r="T47" s="266"/>
      <c r="U47" s="274"/>
      <c r="V47" s="331"/>
      <c r="W47" s="331"/>
      <c r="X47" s="331"/>
      <c r="Y47" s="331"/>
      <c r="Z47" s="331"/>
      <c r="AA47" s="300">
        <f t="shared" ref="AA47:AA49" si="29">T47*U47</f>
        <v>0</v>
      </c>
      <c r="AB47" s="266"/>
      <c r="AC47" s="274"/>
      <c r="AD47" s="331"/>
      <c r="AE47" s="331"/>
      <c r="AF47" s="331"/>
      <c r="AG47" s="331"/>
      <c r="AH47" s="331"/>
      <c r="AI47" s="300">
        <f t="shared" ref="AI47:AI49" si="30">AB47*AC47</f>
        <v>0</v>
      </c>
      <c r="AJ47" s="266"/>
      <c r="AK47" s="274"/>
      <c r="AL47" s="331"/>
      <c r="AM47" s="331"/>
      <c r="AN47" s="331"/>
      <c r="AO47" s="331"/>
      <c r="AP47" s="331"/>
      <c r="AQ47" s="300">
        <f t="shared" ref="AQ47:AQ49" si="31">AJ47*AK47</f>
        <v>0</v>
      </c>
      <c r="AR47" s="231"/>
      <c r="AS47" s="269"/>
      <c r="AT47" s="337"/>
      <c r="AU47" s="337"/>
      <c r="AV47" s="337"/>
      <c r="AW47" s="337"/>
      <c r="AX47" s="331"/>
      <c r="AY47" s="300">
        <f t="shared" ref="AY47:AY49" si="32">AR47*AS47</f>
        <v>0</v>
      </c>
      <c r="AZ47" s="399">
        <f t="shared" ref="AZ47:AZ49" si="33">SUM(D47,L47,T47,AB47,AJ47,AR47)</f>
        <v>0</v>
      </c>
      <c r="BA47" s="305">
        <f>K47+S47+AA47+AI47+AQ47+AY47</f>
        <v>0</v>
      </c>
    </row>
    <row r="48" spans="1:53" ht="13" x14ac:dyDescent="0.3">
      <c r="A48" s="11"/>
      <c r="B48" s="382" t="str">
        <f>Base!B48</f>
        <v>Consultant Name - #03</v>
      </c>
      <c r="C48" s="148" t="s">
        <v>111</v>
      </c>
      <c r="D48" s="285"/>
      <c r="E48" s="274"/>
      <c r="F48" s="331"/>
      <c r="G48" s="331"/>
      <c r="H48" s="331"/>
      <c r="I48" s="331"/>
      <c r="J48" s="331"/>
      <c r="K48" s="300">
        <f t="shared" si="27"/>
        <v>0</v>
      </c>
      <c r="L48" s="266"/>
      <c r="M48" s="274"/>
      <c r="N48" s="331"/>
      <c r="O48" s="331"/>
      <c r="P48" s="331"/>
      <c r="Q48" s="331"/>
      <c r="R48" s="331"/>
      <c r="S48" s="300">
        <f t="shared" si="28"/>
        <v>0</v>
      </c>
      <c r="T48" s="266"/>
      <c r="U48" s="274"/>
      <c r="V48" s="331"/>
      <c r="W48" s="331"/>
      <c r="X48" s="331"/>
      <c r="Y48" s="331"/>
      <c r="Z48" s="331"/>
      <c r="AA48" s="300">
        <f t="shared" si="29"/>
        <v>0</v>
      </c>
      <c r="AB48" s="266"/>
      <c r="AC48" s="274"/>
      <c r="AD48" s="331"/>
      <c r="AE48" s="331"/>
      <c r="AF48" s="331"/>
      <c r="AG48" s="331"/>
      <c r="AH48" s="331"/>
      <c r="AI48" s="300">
        <f t="shared" si="30"/>
        <v>0</v>
      </c>
      <c r="AJ48" s="266"/>
      <c r="AK48" s="274"/>
      <c r="AL48" s="331"/>
      <c r="AM48" s="331"/>
      <c r="AN48" s="331"/>
      <c r="AO48" s="331"/>
      <c r="AP48" s="331"/>
      <c r="AQ48" s="300">
        <f t="shared" si="31"/>
        <v>0</v>
      </c>
      <c r="AR48" s="231"/>
      <c r="AS48" s="269"/>
      <c r="AT48" s="337"/>
      <c r="AU48" s="337"/>
      <c r="AV48" s="337"/>
      <c r="AW48" s="337"/>
      <c r="AX48" s="331"/>
      <c r="AY48" s="300">
        <f t="shared" si="32"/>
        <v>0</v>
      </c>
      <c r="AZ48" s="399">
        <f t="shared" si="33"/>
        <v>0</v>
      </c>
      <c r="BA48" s="305">
        <f>K48+S48+AA48+AI48+AQ48+AY48</f>
        <v>0</v>
      </c>
    </row>
    <row r="49" spans="1:53" ht="13" x14ac:dyDescent="0.3">
      <c r="A49" s="11"/>
      <c r="B49" s="382" t="str">
        <f>Base!B49</f>
        <v>Insert line(s) for any additional Consultants</v>
      </c>
      <c r="C49" s="148" t="s">
        <v>111</v>
      </c>
      <c r="D49" s="285"/>
      <c r="E49" s="274"/>
      <c r="F49" s="331"/>
      <c r="G49" s="331"/>
      <c r="H49" s="331"/>
      <c r="I49" s="331"/>
      <c r="J49" s="331"/>
      <c r="K49" s="300">
        <f t="shared" si="27"/>
        <v>0</v>
      </c>
      <c r="L49" s="266"/>
      <c r="M49" s="274"/>
      <c r="N49" s="331"/>
      <c r="O49" s="331"/>
      <c r="P49" s="331"/>
      <c r="Q49" s="331"/>
      <c r="R49" s="331"/>
      <c r="S49" s="300">
        <f t="shared" si="28"/>
        <v>0</v>
      </c>
      <c r="T49" s="266"/>
      <c r="U49" s="274"/>
      <c r="V49" s="331"/>
      <c r="W49" s="331"/>
      <c r="X49" s="331"/>
      <c r="Y49" s="331"/>
      <c r="Z49" s="331"/>
      <c r="AA49" s="300">
        <f t="shared" si="29"/>
        <v>0</v>
      </c>
      <c r="AB49" s="266"/>
      <c r="AC49" s="274"/>
      <c r="AD49" s="331"/>
      <c r="AE49" s="331"/>
      <c r="AF49" s="331"/>
      <c r="AG49" s="331"/>
      <c r="AH49" s="331"/>
      <c r="AI49" s="300">
        <f t="shared" si="30"/>
        <v>0</v>
      </c>
      <c r="AJ49" s="266"/>
      <c r="AK49" s="274"/>
      <c r="AL49" s="331"/>
      <c r="AM49" s="331"/>
      <c r="AN49" s="331"/>
      <c r="AO49" s="331"/>
      <c r="AP49" s="331"/>
      <c r="AQ49" s="300">
        <f t="shared" si="31"/>
        <v>0</v>
      </c>
      <c r="AR49" s="231"/>
      <c r="AS49" s="269"/>
      <c r="AT49" s="337"/>
      <c r="AU49" s="337"/>
      <c r="AV49" s="337"/>
      <c r="AW49" s="337"/>
      <c r="AX49" s="331"/>
      <c r="AY49" s="300">
        <f t="shared" si="32"/>
        <v>0</v>
      </c>
      <c r="AZ49" s="399">
        <f t="shared" si="33"/>
        <v>0</v>
      </c>
      <c r="BA49" s="305">
        <f>K49+S49+AA49+AI49+AQ49+AY49</f>
        <v>0</v>
      </c>
    </row>
    <row r="50" spans="1:53" x14ac:dyDescent="0.25">
      <c r="A50" s="11"/>
      <c r="B50" s="6" t="s">
        <v>87</v>
      </c>
      <c r="C50" s="150"/>
      <c r="D50" s="290"/>
      <c r="E50" s="6"/>
      <c r="F50" s="10"/>
      <c r="G50" s="10"/>
      <c r="H50" s="10"/>
      <c r="I50" s="10"/>
      <c r="J50" s="10"/>
      <c r="K50" s="279">
        <f>SUM(K45:K49)</f>
        <v>0</v>
      </c>
      <c r="L50" s="261"/>
      <c r="M50" s="6"/>
      <c r="N50" s="10"/>
      <c r="O50" s="10"/>
      <c r="P50" s="10"/>
      <c r="Q50" s="10"/>
      <c r="R50" s="10"/>
      <c r="S50" s="279">
        <f>SUM(S45:S49)</f>
        <v>0</v>
      </c>
      <c r="T50" s="261"/>
      <c r="U50" s="6"/>
      <c r="V50" s="10"/>
      <c r="W50" s="10"/>
      <c r="X50" s="10"/>
      <c r="Y50" s="10"/>
      <c r="Z50" s="10"/>
      <c r="AA50" s="279">
        <f>SUM(AA45:AA49)</f>
        <v>0</v>
      </c>
      <c r="AB50" s="261"/>
      <c r="AC50" s="6"/>
      <c r="AD50" s="10"/>
      <c r="AE50" s="10"/>
      <c r="AF50" s="10"/>
      <c r="AG50" s="10"/>
      <c r="AH50" s="10"/>
      <c r="AI50" s="279">
        <f>SUM(AI45:AI49)</f>
        <v>0</v>
      </c>
      <c r="AJ50" s="261"/>
      <c r="AK50" s="6"/>
      <c r="AL50" s="10"/>
      <c r="AM50" s="10"/>
      <c r="AN50" s="10"/>
      <c r="AO50" s="10"/>
      <c r="AP50" s="10"/>
      <c r="AQ50" s="279">
        <f>SUM(AQ45:AQ49)</f>
        <v>0</v>
      </c>
      <c r="AR50" s="16"/>
      <c r="AS50" s="261"/>
      <c r="AT50" s="261"/>
      <c r="AU50" s="261"/>
      <c r="AV50" s="261"/>
      <c r="AW50" s="261"/>
      <c r="AX50" s="10"/>
      <c r="AY50" s="279">
        <f>SUM(AY45:AY49)</f>
        <v>0</v>
      </c>
      <c r="AZ50" s="400">
        <f>SUM(AZ45:AZ49)</f>
        <v>0</v>
      </c>
      <c r="BA50" s="306">
        <f>K50+S50+AA50+AI50+AQ50+AY50</f>
        <v>0</v>
      </c>
    </row>
    <row r="51" spans="1:53" x14ac:dyDescent="0.25">
      <c r="A51" s="26" t="s">
        <v>7</v>
      </c>
      <c r="B51" s="50"/>
      <c r="C51" s="9"/>
      <c r="D51" s="291"/>
      <c r="E51" s="50"/>
      <c r="F51" s="216"/>
      <c r="G51" s="216"/>
      <c r="H51" s="216"/>
      <c r="I51" s="216"/>
      <c r="J51" s="216"/>
      <c r="K51" s="281"/>
      <c r="L51" s="262"/>
      <c r="M51" s="50"/>
      <c r="N51" s="216"/>
      <c r="O51" s="216"/>
      <c r="P51" s="216"/>
      <c r="Q51" s="216"/>
      <c r="R51" s="216"/>
      <c r="S51" s="281"/>
      <c r="T51" s="262"/>
      <c r="U51" s="50"/>
      <c r="V51" s="216"/>
      <c r="W51" s="216"/>
      <c r="X51" s="216"/>
      <c r="Y51" s="216"/>
      <c r="Z51" s="216"/>
      <c r="AA51" s="281"/>
      <c r="AB51" s="262"/>
      <c r="AC51" s="50"/>
      <c r="AD51" s="216"/>
      <c r="AE51" s="216"/>
      <c r="AF51" s="216"/>
      <c r="AG51" s="216"/>
      <c r="AH51" s="216"/>
      <c r="AI51" s="281"/>
      <c r="AJ51" s="262"/>
      <c r="AK51" s="50"/>
      <c r="AL51" s="216"/>
      <c r="AM51" s="216"/>
      <c r="AN51" s="216"/>
      <c r="AO51" s="216"/>
      <c r="AP51" s="216"/>
      <c r="AQ51" s="281"/>
      <c r="AR51" s="26"/>
      <c r="AS51" s="262"/>
      <c r="AT51" s="262"/>
      <c r="AU51" s="262"/>
      <c r="AV51" s="262"/>
      <c r="AW51" s="262"/>
      <c r="AX51" s="216"/>
      <c r="AY51" s="281"/>
      <c r="AZ51" s="324"/>
      <c r="BA51" s="307"/>
    </row>
    <row r="52" spans="1:53" ht="13" x14ac:dyDescent="0.3">
      <c r="A52" s="11"/>
      <c r="B52" s="382" t="str">
        <f>Base!B52</f>
        <v>Materials/Supplies</v>
      </c>
      <c r="C52" s="148" t="s">
        <v>106</v>
      </c>
      <c r="D52" s="335"/>
      <c r="E52" s="333"/>
      <c r="F52" s="334"/>
      <c r="G52" s="334"/>
      <c r="H52" s="334"/>
      <c r="I52" s="334"/>
      <c r="J52" s="334"/>
      <c r="K52" s="278">
        <v>0</v>
      </c>
      <c r="L52" s="332"/>
      <c r="M52" s="333"/>
      <c r="N52" s="334"/>
      <c r="O52" s="334"/>
      <c r="P52" s="334"/>
      <c r="Q52" s="334"/>
      <c r="R52" s="334"/>
      <c r="S52" s="278">
        <v>0</v>
      </c>
      <c r="T52" s="332"/>
      <c r="U52" s="333"/>
      <c r="V52" s="334"/>
      <c r="W52" s="334"/>
      <c r="X52" s="334"/>
      <c r="Y52" s="334"/>
      <c r="Z52" s="334"/>
      <c r="AA52" s="278">
        <v>0</v>
      </c>
      <c r="AB52" s="332"/>
      <c r="AC52" s="333"/>
      <c r="AD52" s="334"/>
      <c r="AE52" s="334"/>
      <c r="AF52" s="334"/>
      <c r="AG52" s="334"/>
      <c r="AH52" s="334"/>
      <c r="AI52" s="278">
        <v>0</v>
      </c>
      <c r="AJ52" s="332"/>
      <c r="AK52" s="333"/>
      <c r="AL52" s="334"/>
      <c r="AM52" s="334"/>
      <c r="AN52" s="334"/>
      <c r="AO52" s="334"/>
      <c r="AP52" s="334"/>
      <c r="AQ52" s="278">
        <v>0</v>
      </c>
      <c r="AR52" s="336"/>
      <c r="AS52" s="332"/>
      <c r="AT52" s="332"/>
      <c r="AU52" s="332"/>
      <c r="AV52" s="332"/>
      <c r="AW52" s="332"/>
      <c r="AX52" s="334"/>
      <c r="AY52" s="278">
        <v>0</v>
      </c>
      <c r="AZ52" s="322"/>
      <c r="BA52" s="305">
        <f>K52+S52+AA52+AI52+AQ52+AY52</f>
        <v>0</v>
      </c>
    </row>
    <row r="53" spans="1:53" ht="13" x14ac:dyDescent="0.3">
      <c r="A53" s="11"/>
      <c r="B53" s="382" t="str">
        <f>Base!B53</f>
        <v>Equipment</v>
      </c>
      <c r="C53" s="148" t="s">
        <v>107</v>
      </c>
      <c r="D53" s="335"/>
      <c r="E53" s="333"/>
      <c r="F53" s="334"/>
      <c r="G53" s="334"/>
      <c r="H53" s="334"/>
      <c r="I53" s="334"/>
      <c r="J53" s="334"/>
      <c r="K53" s="278">
        <v>0</v>
      </c>
      <c r="L53" s="332"/>
      <c r="M53" s="333"/>
      <c r="N53" s="334"/>
      <c r="O53" s="334"/>
      <c r="P53" s="334"/>
      <c r="Q53" s="334"/>
      <c r="R53" s="334"/>
      <c r="S53" s="278">
        <v>0</v>
      </c>
      <c r="T53" s="332"/>
      <c r="U53" s="333"/>
      <c r="V53" s="334"/>
      <c r="W53" s="334"/>
      <c r="X53" s="334"/>
      <c r="Y53" s="334"/>
      <c r="Z53" s="334"/>
      <c r="AA53" s="278">
        <v>0</v>
      </c>
      <c r="AB53" s="332"/>
      <c r="AC53" s="333"/>
      <c r="AD53" s="334"/>
      <c r="AE53" s="334"/>
      <c r="AF53" s="334"/>
      <c r="AG53" s="334"/>
      <c r="AH53" s="334"/>
      <c r="AI53" s="278">
        <v>0</v>
      </c>
      <c r="AJ53" s="332"/>
      <c r="AK53" s="333"/>
      <c r="AL53" s="334"/>
      <c r="AM53" s="334"/>
      <c r="AN53" s="334"/>
      <c r="AO53" s="334"/>
      <c r="AP53" s="334"/>
      <c r="AQ53" s="278"/>
      <c r="AR53" s="336"/>
      <c r="AS53" s="332"/>
      <c r="AT53" s="332"/>
      <c r="AU53" s="332"/>
      <c r="AV53" s="332"/>
      <c r="AW53" s="332"/>
      <c r="AX53" s="334"/>
      <c r="AY53" s="278"/>
      <c r="AZ53" s="322"/>
      <c r="BA53" s="305">
        <f>K53+S53+AA53+AI53+AQ53+AY53</f>
        <v>0</v>
      </c>
    </row>
    <row r="54" spans="1:53" ht="13" x14ac:dyDescent="0.3">
      <c r="A54" s="11"/>
      <c r="B54" s="382" t="str">
        <f>Base!B54</f>
        <v>Travel</v>
      </c>
      <c r="C54" s="148" t="s">
        <v>109</v>
      </c>
      <c r="D54" s="335"/>
      <c r="E54" s="333"/>
      <c r="F54" s="334"/>
      <c r="G54" s="334"/>
      <c r="H54" s="334"/>
      <c r="I54" s="334"/>
      <c r="J54" s="334"/>
      <c r="K54" s="278">
        <v>0</v>
      </c>
      <c r="L54" s="332"/>
      <c r="M54" s="333"/>
      <c r="N54" s="334"/>
      <c r="O54" s="334"/>
      <c r="P54" s="334"/>
      <c r="Q54" s="334"/>
      <c r="R54" s="334"/>
      <c r="S54" s="278">
        <v>0</v>
      </c>
      <c r="T54" s="332"/>
      <c r="U54" s="333"/>
      <c r="V54" s="334"/>
      <c r="W54" s="334"/>
      <c r="X54" s="334"/>
      <c r="Y54" s="334"/>
      <c r="Z54" s="334"/>
      <c r="AA54" s="278">
        <v>0</v>
      </c>
      <c r="AB54" s="332"/>
      <c r="AC54" s="333"/>
      <c r="AD54" s="334"/>
      <c r="AE54" s="334"/>
      <c r="AF54" s="334"/>
      <c r="AG54" s="334"/>
      <c r="AH54" s="334"/>
      <c r="AI54" s="278">
        <v>0</v>
      </c>
      <c r="AJ54" s="332"/>
      <c r="AK54" s="333"/>
      <c r="AL54" s="334"/>
      <c r="AM54" s="334"/>
      <c r="AN54" s="334"/>
      <c r="AO54" s="334"/>
      <c r="AP54" s="334"/>
      <c r="AQ54" s="278"/>
      <c r="AR54" s="336"/>
      <c r="AS54" s="332"/>
      <c r="AT54" s="332"/>
      <c r="AU54" s="332"/>
      <c r="AV54" s="332"/>
      <c r="AW54" s="332"/>
      <c r="AX54" s="334"/>
      <c r="AY54" s="278"/>
      <c r="AZ54" s="322"/>
      <c r="BA54" s="305">
        <f>K54+S54+AA54+AI54+AQ54+AY54</f>
        <v>0</v>
      </c>
    </row>
    <row r="55" spans="1:53" ht="13" x14ac:dyDescent="0.3">
      <c r="A55" s="11"/>
      <c r="B55" s="382" t="str">
        <f>Base!B55</f>
        <v>Insert line(s) for any other types of ODCs</v>
      </c>
      <c r="C55" s="148" t="s">
        <v>108</v>
      </c>
      <c r="D55" s="335"/>
      <c r="E55" s="333"/>
      <c r="F55" s="334"/>
      <c r="G55" s="334"/>
      <c r="H55" s="334"/>
      <c r="I55" s="334"/>
      <c r="J55" s="334"/>
      <c r="K55" s="278">
        <v>0</v>
      </c>
      <c r="L55" s="332"/>
      <c r="M55" s="333"/>
      <c r="N55" s="334"/>
      <c r="O55" s="334"/>
      <c r="P55" s="334"/>
      <c r="Q55" s="334"/>
      <c r="R55" s="334"/>
      <c r="S55" s="278">
        <v>0</v>
      </c>
      <c r="T55" s="332"/>
      <c r="U55" s="333"/>
      <c r="V55" s="334"/>
      <c r="W55" s="334"/>
      <c r="X55" s="334"/>
      <c r="Y55" s="334"/>
      <c r="Z55" s="334"/>
      <c r="AA55" s="278">
        <v>0</v>
      </c>
      <c r="AB55" s="332"/>
      <c r="AC55" s="333"/>
      <c r="AD55" s="334"/>
      <c r="AE55" s="334"/>
      <c r="AF55" s="334"/>
      <c r="AG55" s="334"/>
      <c r="AH55" s="334"/>
      <c r="AI55" s="278">
        <v>0</v>
      </c>
      <c r="AJ55" s="332"/>
      <c r="AK55" s="333"/>
      <c r="AL55" s="334"/>
      <c r="AM55" s="334"/>
      <c r="AN55" s="334"/>
      <c r="AO55" s="334"/>
      <c r="AP55" s="334"/>
      <c r="AQ55" s="278"/>
      <c r="AR55" s="336"/>
      <c r="AS55" s="332"/>
      <c r="AT55" s="332"/>
      <c r="AU55" s="332"/>
      <c r="AV55" s="332"/>
      <c r="AW55" s="332"/>
      <c r="AX55" s="334"/>
      <c r="AY55" s="278"/>
      <c r="AZ55" s="322"/>
      <c r="BA55" s="305">
        <f>K55+S55+AA55+AI55+AQ55+AY55</f>
        <v>0</v>
      </c>
    </row>
    <row r="56" spans="1:53" x14ac:dyDescent="0.25">
      <c r="A56" s="11"/>
      <c r="B56" s="6" t="s">
        <v>50</v>
      </c>
      <c r="C56" s="10"/>
      <c r="D56" s="290"/>
      <c r="E56" s="6"/>
      <c r="F56" s="10"/>
      <c r="G56" s="10"/>
      <c r="H56" s="10"/>
      <c r="I56" s="10"/>
      <c r="J56" s="10"/>
      <c r="K56" s="279">
        <f>SUM(K51:K55)</f>
        <v>0</v>
      </c>
      <c r="L56" s="261"/>
      <c r="M56" s="6"/>
      <c r="N56" s="10"/>
      <c r="O56" s="10"/>
      <c r="P56" s="10"/>
      <c r="Q56" s="10"/>
      <c r="R56" s="10"/>
      <c r="S56" s="279">
        <f>SUM(S51:S55)</f>
        <v>0</v>
      </c>
      <c r="T56" s="261"/>
      <c r="U56" s="6"/>
      <c r="V56" s="10"/>
      <c r="W56" s="10"/>
      <c r="X56" s="10"/>
      <c r="Y56" s="10"/>
      <c r="Z56" s="10"/>
      <c r="AA56" s="279">
        <f>SUM(AA51:AA55)</f>
        <v>0</v>
      </c>
      <c r="AB56" s="261"/>
      <c r="AC56" s="6"/>
      <c r="AD56" s="10"/>
      <c r="AE56" s="10"/>
      <c r="AF56" s="10"/>
      <c r="AG56" s="10"/>
      <c r="AH56" s="10"/>
      <c r="AI56" s="279">
        <f>SUM(AI51:AI55)</f>
        <v>0</v>
      </c>
      <c r="AJ56" s="261"/>
      <c r="AK56" s="6"/>
      <c r="AL56" s="10"/>
      <c r="AM56" s="10"/>
      <c r="AN56" s="10"/>
      <c r="AO56" s="10"/>
      <c r="AP56" s="10"/>
      <c r="AQ56" s="279">
        <f>SUM(AQ51:AQ55)</f>
        <v>0</v>
      </c>
      <c r="AR56" s="16"/>
      <c r="AS56" s="261"/>
      <c r="AT56" s="261"/>
      <c r="AU56" s="261"/>
      <c r="AV56" s="261"/>
      <c r="AW56" s="261"/>
      <c r="AX56" s="10"/>
      <c r="AY56" s="279">
        <f>SUM(AY51:AY55)</f>
        <v>0</v>
      </c>
      <c r="AZ56" s="323"/>
      <c r="BA56" s="306">
        <f>K56+S56+AA56+AI56+AQ56+AY56</f>
        <v>0</v>
      </c>
    </row>
    <row r="57" spans="1:53" x14ac:dyDescent="0.25">
      <c r="A57" s="26" t="s">
        <v>262</v>
      </c>
      <c r="B57" s="2"/>
      <c r="C57" s="9"/>
      <c r="D57" s="379" t="s">
        <v>71</v>
      </c>
      <c r="E57" s="380" t="s">
        <v>38</v>
      </c>
      <c r="F57" s="9"/>
      <c r="G57" s="9"/>
      <c r="H57" s="9"/>
      <c r="I57" s="9"/>
      <c r="J57" s="9"/>
      <c r="K57" s="280"/>
      <c r="L57" s="379" t="s">
        <v>71</v>
      </c>
      <c r="M57" s="380" t="s">
        <v>38</v>
      </c>
      <c r="N57" s="9"/>
      <c r="O57" s="9"/>
      <c r="P57" s="9"/>
      <c r="Q57" s="9"/>
      <c r="R57" s="9"/>
      <c r="S57" s="280"/>
      <c r="T57" s="379" t="s">
        <v>71</v>
      </c>
      <c r="U57" s="380" t="s">
        <v>38</v>
      </c>
      <c r="V57" s="9"/>
      <c r="W57" s="9"/>
      <c r="X57" s="9"/>
      <c r="Y57" s="9"/>
      <c r="Z57" s="9"/>
      <c r="AA57" s="280"/>
      <c r="AB57" s="379" t="s">
        <v>71</v>
      </c>
      <c r="AC57" s="380" t="s">
        <v>38</v>
      </c>
      <c r="AD57" s="9"/>
      <c r="AE57" s="9"/>
      <c r="AF57" s="9"/>
      <c r="AG57" s="9"/>
      <c r="AH57" s="9"/>
      <c r="AI57" s="280"/>
      <c r="AJ57" s="379" t="s">
        <v>71</v>
      </c>
      <c r="AK57" s="380" t="s">
        <v>38</v>
      </c>
      <c r="AL57" s="9"/>
      <c r="AM57" s="9"/>
      <c r="AN57" s="9"/>
      <c r="AO57" s="9"/>
      <c r="AP57" s="9"/>
      <c r="AQ57" s="280"/>
      <c r="AR57" s="379" t="s">
        <v>71</v>
      </c>
      <c r="AS57" s="380" t="s">
        <v>38</v>
      </c>
      <c r="AT57" s="259"/>
      <c r="AU57" s="259"/>
      <c r="AV57" s="259"/>
      <c r="AW57" s="259"/>
      <c r="AX57" s="9"/>
      <c r="AY57" s="280"/>
      <c r="AZ57" s="321"/>
      <c r="BA57" s="305"/>
    </row>
    <row r="58" spans="1:53" x14ac:dyDescent="0.25">
      <c r="A58" s="11"/>
      <c r="B58" s="382" t="str">
        <f>Base!B58</f>
        <v>Insert M/H O/H rate title</v>
      </c>
      <c r="C58" s="9"/>
      <c r="D58" s="293">
        <v>0</v>
      </c>
      <c r="E58" s="230">
        <v>0</v>
      </c>
      <c r="F58" s="338"/>
      <c r="G58" s="338"/>
      <c r="H58" s="338"/>
      <c r="I58" s="338"/>
      <c r="J58" s="338"/>
      <c r="K58" s="300">
        <f>D58*E58</f>
        <v>0</v>
      </c>
      <c r="L58" s="269">
        <v>0</v>
      </c>
      <c r="M58" s="230">
        <v>0</v>
      </c>
      <c r="N58" s="338"/>
      <c r="O58" s="338"/>
      <c r="P58" s="338"/>
      <c r="Q58" s="338"/>
      <c r="R58" s="338"/>
      <c r="S58" s="300">
        <f>L58*M58</f>
        <v>0</v>
      </c>
      <c r="T58" s="269">
        <v>0</v>
      </c>
      <c r="U58" s="230">
        <v>0</v>
      </c>
      <c r="V58" s="338"/>
      <c r="W58" s="338"/>
      <c r="X58" s="338"/>
      <c r="Y58" s="338"/>
      <c r="Z58" s="338"/>
      <c r="AA58" s="300">
        <f>T58*U58</f>
        <v>0</v>
      </c>
      <c r="AB58" s="269">
        <v>0</v>
      </c>
      <c r="AC58" s="230">
        <v>0</v>
      </c>
      <c r="AD58" s="338"/>
      <c r="AE58" s="338"/>
      <c r="AF58" s="338"/>
      <c r="AG58" s="338"/>
      <c r="AH58" s="338"/>
      <c r="AI58" s="300">
        <f>AB58*AC58</f>
        <v>0</v>
      </c>
      <c r="AJ58" s="375">
        <v>0</v>
      </c>
      <c r="AK58" s="230">
        <v>0</v>
      </c>
      <c r="AL58" s="338"/>
      <c r="AM58" s="338"/>
      <c r="AN58" s="338"/>
      <c r="AO58" s="338"/>
      <c r="AP58" s="338"/>
      <c r="AQ58" s="300">
        <f>AJ58*AK58</f>
        <v>0</v>
      </c>
      <c r="AR58" s="373">
        <v>0</v>
      </c>
      <c r="AS58" s="329">
        <v>0</v>
      </c>
      <c r="AT58" s="340"/>
      <c r="AU58" s="340"/>
      <c r="AV58" s="340"/>
      <c r="AW58" s="340"/>
      <c r="AX58" s="338"/>
      <c r="AY58" s="300">
        <f>AR58*AS58</f>
        <v>0</v>
      </c>
      <c r="AZ58" s="322"/>
      <c r="BA58" s="305">
        <f>K58+S58+AA58+AI58+AQ58+AY58</f>
        <v>0</v>
      </c>
    </row>
    <row r="59" spans="1:53" x14ac:dyDescent="0.25">
      <c r="A59" s="11"/>
      <c r="B59" s="382" t="str">
        <f>Base!B59</f>
        <v>Insert line(s) &amp; title(s) for any other M/H O/H rates</v>
      </c>
      <c r="C59" s="9"/>
      <c r="D59" s="292"/>
      <c r="E59" s="230"/>
      <c r="F59" s="338"/>
      <c r="G59" s="338"/>
      <c r="H59" s="338"/>
      <c r="I59" s="338"/>
      <c r="J59" s="338"/>
      <c r="K59" s="300">
        <f>D59*E59</f>
        <v>0</v>
      </c>
      <c r="L59" s="268"/>
      <c r="M59" s="230"/>
      <c r="N59" s="338"/>
      <c r="O59" s="338"/>
      <c r="P59" s="338"/>
      <c r="Q59" s="338"/>
      <c r="R59" s="338"/>
      <c r="S59" s="300">
        <f>L59*M59</f>
        <v>0</v>
      </c>
      <c r="T59" s="268"/>
      <c r="U59" s="230"/>
      <c r="V59" s="338"/>
      <c r="W59" s="338"/>
      <c r="X59" s="338"/>
      <c r="Y59" s="338"/>
      <c r="Z59" s="338"/>
      <c r="AA59" s="300">
        <f>T59*U59</f>
        <v>0</v>
      </c>
      <c r="AB59" s="268"/>
      <c r="AC59" s="230"/>
      <c r="AD59" s="338"/>
      <c r="AE59" s="338"/>
      <c r="AF59" s="338"/>
      <c r="AG59" s="338"/>
      <c r="AH59" s="338"/>
      <c r="AI59" s="300">
        <f>AB59*AC59</f>
        <v>0</v>
      </c>
      <c r="AJ59" s="375"/>
      <c r="AK59" s="230"/>
      <c r="AL59" s="338"/>
      <c r="AM59" s="338"/>
      <c r="AN59" s="338"/>
      <c r="AO59" s="338"/>
      <c r="AP59" s="338"/>
      <c r="AQ59" s="300">
        <f>AJ59*AK59</f>
        <v>0</v>
      </c>
      <c r="AR59" s="373"/>
      <c r="AS59" s="329"/>
      <c r="AT59" s="340"/>
      <c r="AU59" s="340"/>
      <c r="AV59" s="340"/>
      <c r="AW59" s="340"/>
      <c r="AX59" s="338"/>
      <c r="AY59" s="300">
        <f>AR59*AS59</f>
        <v>0</v>
      </c>
      <c r="AZ59" s="322"/>
      <c r="BA59" s="305">
        <f>K59+S59+AA59+AI59+AQ59+AY59</f>
        <v>0</v>
      </c>
    </row>
    <row r="60" spans="1:53" x14ac:dyDescent="0.25">
      <c r="A60" s="11"/>
      <c r="B60" s="6" t="s">
        <v>46</v>
      </c>
      <c r="C60" s="10"/>
      <c r="D60" s="290"/>
      <c r="E60" s="6"/>
      <c r="F60" s="10"/>
      <c r="G60" s="10"/>
      <c r="H60" s="10"/>
      <c r="I60" s="10"/>
      <c r="J60" s="10"/>
      <c r="K60" s="279">
        <f>SUM(K57:K59)</f>
        <v>0</v>
      </c>
      <c r="L60" s="261"/>
      <c r="M60" s="6"/>
      <c r="N60" s="10"/>
      <c r="O60" s="10"/>
      <c r="P60" s="10"/>
      <c r="Q60" s="10"/>
      <c r="R60" s="10"/>
      <c r="S60" s="279">
        <f>SUM(S57:S59)</f>
        <v>0</v>
      </c>
      <c r="T60" s="261"/>
      <c r="U60" s="6"/>
      <c r="V60" s="10"/>
      <c r="W60" s="10"/>
      <c r="X60" s="10"/>
      <c r="Y60" s="10"/>
      <c r="Z60" s="10"/>
      <c r="AA60" s="279">
        <f>SUM(AA57:AA59)</f>
        <v>0</v>
      </c>
      <c r="AB60" s="261"/>
      <c r="AC60" s="6"/>
      <c r="AD60" s="10"/>
      <c r="AE60" s="10"/>
      <c r="AF60" s="10"/>
      <c r="AG60" s="10"/>
      <c r="AH60" s="10"/>
      <c r="AI60" s="279">
        <f>SUM(AI57:AI59)</f>
        <v>0</v>
      </c>
      <c r="AJ60" s="261"/>
      <c r="AK60" s="6"/>
      <c r="AL60" s="10"/>
      <c r="AM60" s="10"/>
      <c r="AN60" s="10"/>
      <c r="AO60" s="10"/>
      <c r="AP60" s="10"/>
      <c r="AQ60" s="279">
        <f>SUM(AQ57:AQ59)</f>
        <v>0</v>
      </c>
      <c r="AR60" s="16"/>
      <c r="AS60" s="261"/>
      <c r="AT60" s="261"/>
      <c r="AU60" s="261"/>
      <c r="AV60" s="261"/>
      <c r="AW60" s="261"/>
      <c r="AX60" s="10"/>
      <c r="AY60" s="279">
        <f>SUM(AY57:AY59)</f>
        <v>0</v>
      </c>
      <c r="AZ60" s="323"/>
      <c r="BA60" s="306">
        <f>K60+S60+AA60+AI60+AQ60+AY60</f>
        <v>0</v>
      </c>
    </row>
    <row r="61" spans="1:53" s="35" customFormat="1" ht="13" x14ac:dyDescent="0.3">
      <c r="A61" s="342" t="s">
        <v>30</v>
      </c>
      <c r="B61" s="343"/>
      <c r="C61" s="344"/>
      <c r="D61" s="345"/>
      <c r="E61" s="343"/>
      <c r="F61" s="344"/>
      <c r="G61" s="344"/>
      <c r="H61" s="344"/>
      <c r="I61" s="344"/>
      <c r="J61" s="344"/>
      <c r="K61" s="346">
        <f>F32+K35+K38+K44+K50+K56+K60</f>
        <v>0</v>
      </c>
      <c r="L61" s="347"/>
      <c r="M61" s="343"/>
      <c r="N61" s="344"/>
      <c r="O61" s="344"/>
      <c r="P61" s="344"/>
      <c r="Q61" s="344"/>
      <c r="R61" s="344"/>
      <c r="S61" s="346">
        <f>N32+S35+S38+S44+S50+S56+S60</f>
        <v>0</v>
      </c>
      <c r="T61" s="347"/>
      <c r="U61" s="343"/>
      <c r="V61" s="344"/>
      <c r="W61" s="344"/>
      <c r="X61" s="344"/>
      <c r="Y61" s="344"/>
      <c r="Z61" s="344"/>
      <c r="AA61" s="346">
        <f>V32+AA35+AA38+AA44+AA50+AA56+AA60</f>
        <v>0</v>
      </c>
      <c r="AB61" s="347"/>
      <c r="AC61" s="343"/>
      <c r="AD61" s="344"/>
      <c r="AE61" s="344"/>
      <c r="AF61" s="344"/>
      <c r="AG61" s="344"/>
      <c r="AH61" s="344"/>
      <c r="AI61" s="346">
        <f>AD32+AI35+AI38+AI44+AI50+AI56+AI60</f>
        <v>0</v>
      </c>
      <c r="AJ61" s="347"/>
      <c r="AK61" s="343"/>
      <c r="AL61" s="344"/>
      <c r="AM61" s="344"/>
      <c r="AN61" s="344"/>
      <c r="AO61" s="344"/>
      <c r="AP61" s="344"/>
      <c r="AQ61" s="346">
        <f>AL32+AQ35+AQ38+AQ44+AQ50+AQ56+AQ60</f>
        <v>0</v>
      </c>
      <c r="AR61" s="342"/>
      <c r="AS61" s="347"/>
      <c r="AT61" s="347"/>
      <c r="AU61" s="347"/>
      <c r="AV61" s="347"/>
      <c r="AW61" s="347"/>
      <c r="AX61" s="344"/>
      <c r="AY61" s="346">
        <f>AT32+AY35+AY38+AY44+AY50+AY56+AY60</f>
        <v>0</v>
      </c>
      <c r="AZ61" s="348"/>
      <c r="BA61" s="349">
        <f>K61+S61+AA61+AI61+AQ61+AY61</f>
        <v>0</v>
      </c>
    </row>
    <row r="62" spans="1:53" x14ac:dyDescent="0.25">
      <c r="A62" s="26" t="s">
        <v>263</v>
      </c>
      <c r="B62" s="2"/>
      <c r="C62" s="9"/>
      <c r="D62" s="379" t="s">
        <v>71</v>
      </c>
      <c r="E62" s="380" t="s">
        <v>38</v>
      </c>
      <c r="F62" s="9"/>
      <c r="G62" s="9"/>
      <c r="H62" s="9"/>
      <c r="I62" s="9"/>
      <c r="J62" s="9"/>
      <c r="K62" s="280"/>
      <c r="L62" s="379" t="s">
        <v>71</v>
      </c>
      <c r="M62" s="380" t="s">
        <v>38</v>
      </c>
      <c r="N62" s="9"/>
      <c r="O62" s="9"/>
      <c r="P62" s="9"/>
      <c r="Q62" s="9"/>
      <c r="R62" s="9"/>
      <c r="S62" s="280"/>
      <c r="T62" s="379" t="s">
        <v>71</v>
      </c>
      <c r="U62" s="380" t="s">
        <v>38</v>
      </c>
      <c r="V62" s="9"/>
      <c r="W62" s="9"/>
      <c r="X62" s="9"/>
      <c r="Y62" s="9"/>
      <c r="Z62" s="9"/>
      <c r="AA62" s="280"/>
      <c r="AB62" s="379" t="s">
        <v>71</v>
      </c>
      <c r="AC62" s="380" t="s">
        <v>38</v>
      </c>
      <c r="AD62" s="9"/>
      <c r="AE62" s="9"/>
      <c r="AF62" s="9"/>
      <c r="AG62" s="9"/>
      <c r="AH62" s="9"/>
      <c r="AI62" s="280"/>
      <c r="AJ62" s="379" t="s">
        <v>71</v>
      </c>
      <c r="AK62" s="380" t="s">
        <v>38</v>
      </c>
      <c r="AL62" s="9"/>
      <c r="AM62" s="9"/>
      <c r="AN62" s="9"/>
      <c r="AO62" s="9"/>
      <c r="AP62" s="9"/>
      <c r="AQ62" s="280"/>
      <c r="AR62" s="379" t="s">
        <v>71</v>
      </c>
      <c r="AS62" s="380" t="s">
        <v>38</v>
      </c>
      <c r="AT62" s="259"/>
      <c r="AU62" s="259"/>
      <c r="AV62" s="259"/>
      <c r="AW62" s="259"/>
      <c r="AX62" s="9"/>
      <c r="AY62" s="280"/>
      <c r="AZ62" s="321"/>
      <c r="BA62" s="305"/>
    </row>
    <row r="63" spans="1:53" x14ac:dyDescent="0.25">
      <c r="A63" s="11"/>
      <c r="B63" s="382" t="str">
        <f>Base!B63</f>
        <v>G&amp;A</v>
      </c>
      <c r="C63" s="9"/>
      <c r="D63" s="289">
        <f>K61</f>
        <v>0</v>
      </c>
      <c r="E63" s="230">
        <v>0</v>
      </c>
      <c r="F63" s="338"/>
      <c r="G63" s="338"/>
      <c r="H63" s="338"/>
      <c r="I63" s="338"/>
      <c r="J63" s="338"/>
      <c r="K63" s="300">
        <f>D63*E63</f>
        <v>0</v>
      </c>
      <c r="L63" s="267">
        <f>S61</f>
        <v>0</v>
      </c>
      <c r="M63" s="230">
        <v>0</v>
      </c>
      <c r="N63" s="338"/>
      <c r="O63" s="338"/>
      <c r="P63" s="338"/>
      <c r="Q63" s="338"/>
      <c r="R63" s="338"/>
      <c r="S63" s="300">
        <f>L63*M63</f>
        <v>0</v>
      </c>
      <c r="T63" s="267">
        <f>AA61</f>
        <v>0</v>
      </c>
      <c r="U63" s="230">
        <v>0</v>
      </c>
      <c r="V63" s="338"/>
      <c r="W63" s="338"/>
      <c r="X63" s="338"/>
      <c r="Y63" s="338"/>
      <c r="Z63" s="338"/>
      <c r="AA63" s="300">
        <f>T63*U63</f>
        <v>0</v>
      </c>
      <c r="AB63" s="267">
        <f>AI61</f>
        <v>0</v>
      </c>
      <c r="AC63" s="230">
        <v>0</v>
      </c>
      <c r="AD63" s="338"/>
      <c r="AE63" s="338"/>
      <c r="AF63" s="338"/>
      <c r="AG63" s="338"/>
      <c r="AH63" s="338"/>
      <c r="AI63" s="300">
        <f>AB63*AC63</f>
        <v>0</v>
      </c>
      <c r="AJ63" s="267">
        <f>AQ61</f>
        <v>0</v>
      </c>
      <c r="AK63" s="230">
        <v>0</v>
      </c>
      <c r="AL63" s="338"/>
      <c r="AM63" s="338"/>
      <c r="AN63" s="338"/>
      <c r="AO63" s="338"/>
      <c r="AP63" s="338"/>
      <c r="AQ63" s="300">
        <f>AJ63*AK63</f>
        <v>0</v>
      </c>
      <c r="AR63" s="374">
        <f>AY32+AY35+AY38+AY44+AY50+AY56+AY60</f>
        <v>0</v>
      </c>
      <c r="AS63" s="230">
        <v>0</v>
      </c>
      <c r="AT63" s="340"/>
      <c r="AU63" s="340"/>
      <c r="AV63" s="340"/>
      <c r="AW63" s="340"/>
      <c r="AX63" s="338"/>
      <c r="AY63" s="300">
        <f>AR63*AS63</f>
        <v>0</v>
      </c>
      <c r="AZ63" s="322"/>
      <c r="BA63" s="305">
        <f>K63+S63+AA63+AI63+AQ63+AY63</f>
        <v>0</v>
      </c>
    </row>
    <row r="64" spans="1:53" x14ac:dyDescent="0.25">
      <c r="A64" s="11"/>
      <c r="B64" s="382" t="str">
        <f>Base!B64</f>
        <v>Insert line(s) &amp; title(s) for any other G&amp;A rates</v>
      </c>
      <c r="C64" s="9"/>
      <c r="D64" s="293"/>
      <c r="E64" s="230"/>
      <c r="F64" s="338"/>
      <c r="G64" s="338"/>
      <c r="H64" s="338"/>
      <c r="I64" s="338"/>
      <c r="J64" s="338"/>
      <c r="K64" s="300">
        <f>D64*E64</f>
        <v>0</v>
      </c>
      <c r="L64" s="269"/>
      <c r="M64" s="230"/>
      <c r="N64" s="338"/>
      <c r="O64" s="338"/>
      <c r="P64" s="338"/>
      <c r="Q64" s="338"/>
      <c r="R64" s="338"/>
      <c r="S64" s="300">
        <f>L64*M64</f>
        <v>0</v>
      </c>
      <c r="T64" s="269"/>
      <c r="U64" s="230"/>
      <c r="V64" s="338"/>
      <c r="W64" s="338"/>
      <c r="X64" s="338"/>
      <c r="Y64" s="338"/>
      <c r="Z64" s="338"/>
      <c r="AA64" s="300">
        <f>T64*U64</f>
        <v>0</v>
      </c>
      <c r="AB64" s="269"/>
      <c r="AC64" s="230"/>
      <c r="AD64" s="338"/>
      <c r="AE64" s="338"/>
      <c r="AF64" s="338"/>
      <c r="AG64" s="338"/>
      <c r="AH64" s="338"/>
      <c r="AI64" s="300">
        <f>AB64*AC64</f>
        <v>0</v>
      </c>
      <c r="AJ64" s="269"/>
      <c r="AK64" s="230"/>
      <c r="AL64" s="338"/>
      <c r="AM64" s="338"/>
      <c r="AN64" s="338"/>
      <c r="AO64" s="338"/>
      <c r="AP64" s="338"/>
      <c r="AQ64" s="300">
        <f>AJ64*AK64</f>
        <v>0</v>
      </c>
      <c r="AR64" s="373"/>
      <c r="AS64" s="230"/>
      <c r="AT64" s="340"/>
      <c r="AU64" s="340"/>
      <c r="AV64" s="340"/>
      <c r="AW64" s="340"/>
      <c r="AX64" s="338"/>
      <c r="AY64" s="300">
        <f>AR64*AS64</f>
        <v>0</v>
      </c>
      <c r="AZ64" s="322"/>
      <c r="BA64" s="305">
        <f>K64+S64+AA64+AI64+AQ64+AY64</f>
        <v>0</v>
      </c>
    </row>
    <row r="65" spans="1:53" x14ac:dyDescent="0.25">
      <c r="A65" s="11"/>
      <c r="B65" s="6" t="s">
        <v>51</v>
      </c>
      <c r="C65" s="10"/>
      <c r="D65" s="290"/>
      <c r="E65" s="6"/>
      <c r="F65" s="10"/>
      <c r="G65" s="10"/>
      <c r="H65" s="10"/>
      <c r="I65" s="10"/>
      <c r="J65" s="10"/>
      <c r="K65" s="279">
        <f>SUM(K62:K64)</f>
        <v>0</v>
      </c>
      <c r="L65" s="261"/>
      <c r="M65" s="6"/>
      <c r="N65" s="10"/>
      <c r="O65" s="10"/>
      <c r="P65" s="10"/>
      <c r="Q65" s="10"/>
      <c r="R65" s="10"/>
      <c r="S65" s="279">
        <f>SUM(S63:S64)</f>
        <v>0</v>
      </c>
      <c r="T65" s="261"/>
      <c r="U65" s="6"/>
      <c r="V65" s="10"/>
      <c r="W65" s="10"/>
      <c r="X65" s="10"/>
      <c r="Y65" s="10"/>
      <c r="Z65" s="10"/>
      <c r="AA65" s="279">
        <f>SUM(AA63:AA64)</f>
        <v>0</v>
      </c>
      <c r="AB65" s="261"/>
      <c r="AC65" s="6"/>
      <c r="AD65" s="10"/>
      <c r="AE65" s="10"/>
      <c r="AF65" s="10"/>
      <c r="AG65" s="10"/>
      <c r="AH65" s="10"/>
      <c r="AI65" s="279">
        <f>SUM(AI63:AI64)</f>
        <v>0</v>
      </c>
      <c r="AJ65" s="261"/>
      <c r="AK65" s="6"/>
      <c r="AL65" s="10"/>
      <c r="AM65" s="10"/>
      <c r="AN65" s="10"/>
      <c r="AO65" s="10"/>
      <c r="AP65" s="10"/>
      <c r="AQ65" s="279">
        <f>SUM(AQ63:AQ64)</f>
        <v>0</v>
      </c>
      <c r="AR65" s="16"/>
      <c r="AS65" s="261"/>
      <c r="AT65" s="261"/>
      <c r="AU65" s="261"/>
      <c r="AV65" s="261"/>
      <c r="AW65" s="261"/>
      <c r="AX65" s="10"/>
      <c r="AY65" s="279">
        <f>SUM(AY63:AY64)</f>
        <v>0</v>
      </c>
      <c r="AZ65" s="323"/>
      <c r="BA65" s="306">
        <f>K65+S65+AA65+AI65+AQ65+AY65</f>
        <v>0</v>
      </c>
    </row>
    <row r="66" spans="1:53" x14ac:dyDescent="0.25">
      <c r="A66" s="342" t="s">
        <v>30</v>
      </c>
      <c r="B66" s="350"/>
      <c r="C66" s="351"/>
      <c r="D66" s="352"/>
      <c r="E66" s="350"/>
      <c r="F66" s="351"/>
      <c r="G66" s="351"/>
      <c r="H66" s="351"/>
      <c r="I66" s="351"/>
      <c r="J66" s="351"/>
      <c r="K66" s="346">
        <f>K61+K65</f>
        <v>0</v>
      </c>
      <c r="L66" s="353"/>
      <c r="M66" s="350"/>
      <c r="N66" s="351"/>
      <c r="O66" s="351"/>
      <c r="P66" s="351"/>
      <c r="Q66" s="351"/>
      <c r="R66" s="351"/>
      <c r="S66" s="346">
        <f>S61+S65</f>
        <v>0</v>
      </c>
      <c r="T66" s="353"/>
      <c r="U66" s="350"/>
      <c r="V66" s="351"/>
      <c r="W66" s="351"/>
      <c r="X66" s="351"/>
      <c r="Y66" s="351"/>
      <c r="Z66" s="351"/>
      <c r="AA66" s="346">
        <f>AA61+AA65</f>
        <v>0</v>
      </c>
      <c r="AB66" s="353"/>
      <c r="AC66" s="350"/>
      <c r="AD66" s="351"/>
      <c r="AE66" s="351"/>
      <c r="AF66" s="351"/>
      <c r="AG66" s="351"/>
      <c r="AH66" s="351"/>
      <c r="AI66" s="346">
        <f>AI61+AI65</f>
        <v>0</v>
      </c>
      <c r="AJ66" s="353"/>
      <c r="AK66" s="350"/>
      <c r="AL66" s="351"/>
      <c r="AM66" s="351"/>
      <c r="AN66" s="351"/>
      <c r="AO66" s="351"/>
      <c r="AP66" s="351"/>
      <c r="AQ66" s="346">
        <f>AQ61+AQ65</f>
        <v>0</v>
      </c>
      <c r="AR66" s="354"/>
      <c r="AS66" s="353"/>
      <c r="AT66" s="353"/>
      <c r="AU66" s="353"/>
      <c r="AV66" s="353"/>
      <c r="AW66" s="353"/>
      <c r="AX66" s="351"/>
      <c r="AY66" s="346">
        <f>AY61+AY65</f>
        <v>0</v>
      </c>
      <c r="AZ66" s="355"/>
      <c r="BA66" s="356">
        <f>K66+S66+AA66+AI66+AQ66+AY66</f>
        <v>0</v>
      </c>
    </row>
    <row r="67" spans="1:53" x14ac:dyDescent="0.25">
      <c r="A67" s="26" t="s">
        <v>264</v>
      </c>
      <c r="B67" s="2"/>
      <c r="C67" s="9"/>
      <c r="D67" s="379" t="s">
        <v>71</v>
      </c>
      <c r="E67" s="380" t="s">
        <v>38</v>
      </c>
      <c r="F67" s="9"/>
      <c r="G67" s="9"/>
      <c r="H67" s="9"/>
      <c r="I67" s="9"/>
      <c r="J67" s="9"/>
      <c r="K67" s="280"/>
      <c r="L67" s="379" t="s">
        <v>71</v>
      </c>
      <c r="M67" s="380" t="s">
        <v>38</v>
      </c>
      <c r="N67" s="9"/>
      <c r="O67" s="9"/>
      <c r="P67" s="9"/>
      <c r="Q67" s="9"/>
      <c r="R67" s="9"/>
      <c r="S67" s="280"/>
      <c r="T67" s="379" t="s">
        <v>71</v>
      </c>
      <c r="U67" s="380" t="s">
        <v>38</v>
      </c>
      <c r="V67" s="9"/>
      <c r="W67" s="9"/>
      <c r="X67" s="9"/>
      <c r="Y67" s="9"/>
      <c r="Z67" s="9"/>
      <c r="AA67" s="280"/>
      <c r="AB67" s="379" t="s">
        <v>71</v>
      </c>
      <c r="AC67" s="380" t="s">
        <v>38</v>
      </c>
      <c r="AD67" s="9"/>
      <c r="AE67" s="9"/>
      <c r="AF67" s="9"/>
      <c r="AG67" s="9"/>
      <c r="AH67" s="9"/>
      <c r="AI67" s="280"/>
      <c r="AJ67" s="379" t="s">
        <v>71</v>
      </c>
      <c r="AK67" s="380" t="s">
        <v>38</v>
      </c>
      <c r="AL67" s="9"/>
      <c r="AM67" s="9"/>
      <c r="AN67" s="9"/>
      <c r="AO67" s="9"/>
      <c r="AP67" s="9"/>
      <c r="AQ67" s="280"/>
      <c r="AR67" s="379" t="s">
        <v>71</v>
      </c>
      <c r="AS67" s="380" t="s">
        <v>38</v>
      </c>
      <c r="AT67" s="259"/>
      <c r="AU67" s="259"/>
      <c r="AV67" s="259"/>
      <c r="AW67" s="259"/>
      <c r="AX67" s="9"/>
      <c r="AY67" s="280"/>
      <c r="AZ67" s="321"/>
      <c r="BA67" s="305"/>
    </row>
    <row r="68" spans="1:53" x14ac:dyDescent="0.25">
      <c r="A68" s="11"/>
      <c r="B68" s="382" t="str">
        <f>Base!B68</f>
        <v>Insert COM rate title</v>
      </c>
      <c r="C68" s="9"/>
      <c r="D68" s="293">
        <v>0</v>
      </c>
      <c r="E68" s="230">
        <v>0</v>
      </c>
      <c r="F68" s="338"/>
      <c r="G68" s="338"/>
      <c r="H68" s="338"/>
      <c r="I68" s="338"/>
      <c r="J68" s="338"/>
      <c r="K68" s="300">
        <f>D68*E68</f>
        <v>0</v>
      </c>
      <c r="L68" s="269">
        <v>0</v>
      </c>
      <c r="M68" s="230">
        <v>0</v>
      </c>
      <c r="N68" s="338"/>
      <c r="O68" s="338"/>
      <c r="P68" s="338"/>
      <c r="Q68" s="338"/>
      <c r="R68" s="338"/>
      <c r="S68" s="300">
        <f>L68*M68</f>
        <v>0</v>
      </c>
      <c r="T68" s="269">
        <v>0</v>
      </c>
      <c r="U68" s="230">
        <v>0</v>
      </c>
      <c r="V68" s="338"/>
      <c r="W68" s="338"/>
      <c r="X68" s="338"/>
      <c r="Y68" s="338"/>
      <c r="Z68" s="338"/>
      <c r="AA68" s="300">
        <f>T68*U68</f>
        <v>0</v>
      </c>
      <c r="AB68" s="269">
        <v>0</v>
      </c>
      <c r="AC68" s="230">
        <v>0</v>
      </c>
      <c r="AD68" s="338"/>
      <c r="AE68" s="338"/>
      <c r="AF68" s="338"/>
      <c r="AG68" s="338"/>
      <c r="AH68" s="338"/>
      <c r="AI68" s="300">
        <f>AB68*AC68</f>
        <v>0</v>
      </c>
      <c r="AJ68" s="269">
        <v>0</v>
      </c>
      <c r="AK68" s="230">
        <v>0</v>
      </c>
      <c r="AL68" s="338"/>
      <c r="AM68" s="338"/>
      <c r="AN68" s="338"/>
      <c r="AO68" s="338"/>
      <c r="AP68" s="338"/>
      <c r="AQ68" s="300">
        <f>AJ68*AK68</f>
        <v>0</v>
      </c>
      <c r="AR68" s="269">
        <v>0</v>
      </c>
      <c r="AS68" s="230">
        <v>0</v>
      </c>
      <c r="AT68" s="340"/>
      <c r="AU68" s="340"/>
      <c r="AV68" s="340"/>
      <c r="AW68" s="340"/>
      <c r="AX68" s="338"/>
      <c r="AY68" s="300">
        <f>AR68*AS68</f>
        <v>0</v>
      </c>
      <c r="AZ68" s="322"/>
      <c r="BA68" s="305">
        <f t="shared" ref="BA68:BA73" si="34">K68+S68+AA68+AI68+AQ68+AY68</f>
        <v>0</v>
      </c>
    </row>
    <row r="69" spans="1:53" x14ac:dyDescent="0.25">
      <c r="A69" s="11"/>
      <c r="B69" s="382" t="str">
        <f>Base!B69</f>
        <v>Insert line(s) &amp; title(s) for any other COM rates</v>
      </c>
      <c r="C69" s="9"/>
      <c r="D69" s="293"/>
      <c r="E69" s="230"/>
      <c r="F69" s="338"/>
      <c r="G69" s="338"/>
      <c r="H69" s="338"/>
      <c r="I69" s="338"/>
      <c r="J69" s="338"/>
      <c r="K69" s="300">
        <f>D69*E69</f>
        <v>0</v>
      </c>
      <c r="L69" s="269"/>
      <c r="M69" s="230"/>
      <c r="N69" s="338"/>
      <c r="O69" s="338"/>
      <c r="P69" s="338"/>
      <c r="Q69" s="338"/>
      <c r="R69" s="338"/>
      <c r="S69" s="300">
        <f>L69*M69</f>
        <v>0</v>
      </c>
      <c r="T69" s="269"/>
      <c r="U69" s="230"/>
      <c r="V69" s="338"/>
      <c r="W69" s="338"/>
      <c r="X69" s="338"/>
      <c r="Y69" s="338"/>
      <c r="Z69" s="338"/>
      <c r="AA69" s="300">
        <f>T69*U69</f>
        <v>0</v>
      </c>
      <c r="AB69" s="269"/>
      <c r="AC69" s="230"/>
      <c r="AD69" s="338"/>
      <c r="AE69" s="338"/>
      <c r="AF69" s="338"/>
      <c r="AG69" s="338"/>
      <c r="AH69" s="338"/>
      <c r="AI69" s="300">
        <f>AB69*AC69</f>
        <v>0</v>
      </c>
      <c r="AJ69" s="269"/>
      <c r="AK69" s="230"/>
      <c r="AL69" s="338"/>
      <c r="AM69" s="338"/>
      <c r="AN69" s="338"/>
      <c r="AO69" s="338"/>
      <c r="AP69" s="338"/>
      <c r="AQ69" s="300">
        <f>AJ69*AK69</f>
        <v>0</v>
      </c>
      <c r="AR69" s="269"/>
      <c r="AS69" s="230"/>
      <c r="AT69" s="340"/>
      <c r="AU69" s="340"/>
      <c r="AV69" s="340"/>
      <c r="AW69" s="340"/>
      <c r="AX69" s="338"/>
      <c r="AY69" s="300">
        <f>AR69*AS69</f>
        <v>0</v>
      </c>
      <c r="AZ69" s="322"/>
      <c r="BA69" s="305">
        <f t="shared" si="34"/>
        <v>0</v>
      </c>
    </row>
    <row r="70" spans="1:53" x14ac:dyDescent="0.25">
      <c r="A70" s="11"/>
      <c r="B70" s="6" t="s">
        <v>32</v>
      </c>
      <c r="C70" s="10"/>
      <c r="D70" s="290"/>
      <c r="E70" s="6"/>
      <c r="F70" s="10"/>
      <c r="G70" s="10"/>
      <c r="H70" s="10"/>
      <c r="I70" s="10"/>
      <c r="J70" s="10"/>
      <c r="K70" s="279">
        <f>SUM(K67:K69)</f>
        <v>0</v>
      </c>
      <c r="L70" s="261"/>
      <c r="M70" s="6"/>
      <c r="N70" s="10"/>
      <c r="O70" s="10"/>
      <c r="P70" s="10"/>
      <c r="Q70" s="10"/>
      <c r="R70" s="10"/>
      <c r="S70" s="279">
        <f>SUM(S68:S69)</f>
        <v>0</v>
      </c>
      <c r="T70" s="261"/>
      <c r="U70" s="6"/>
      <c r="V70" s="10"/>
      <c r="W70" s="10"/>
      <c r="X70" s="10"/>
      <c r="Y70" s="10"/>
      <c r="Z70" s="10"/>
      <c r="AA70" s="279">
        <f>SUM(AA68:AA69)</f>
        <v>0</v>
      </c>
      <c r="AB70" s="261"/>
      <c r="AC70" s="6"/>
      <c r="AD70" s="10"/>
      <c r="AE70" s="10"/>
      <c r="AF70" s="10"/>
      <c r="AG70" s="10"/>
      <c r="AH70" s="10"/>
      <c r="AI70" s="279">
        <f>SUM(AI68:AI69)</f>
        <v>0</v>
      </c>
      <c r="AJ70" s="261"/>
      <c r="AK70" s="6"/>
      <c r="AL70" s="10"/>
      <c r="AM70" s="10"/>
      <c r="AN70" s="10"/>
      <c r="AO70" s="10"/>
      <c r="AP70" s="10"/>
      <c r="AQ70" s="279">
        <f>SUM(AQ68:AQ69)</f>
        <v>0</v>
      </c>
      <c r="AR70" s="16"/>
      <c r="AS70" s="261"/>
      <c r="AT70" s="261"/>
      <c r="AU70" s="261"/>
      <c r="AV70" s="261"/>
      <c r="AW70" s="261"/>
      <c r="AX70" s="10"/>
      <c r="AY70" s="279">
        <f>SUM(AY68:AY69)</f>
        <v>0</v>
      </c>
      <c r="AZ70" s="323"/>
      <c r="BA70" s="306">
        <f t="shared" si="34"/>
        <v>0</v>
      </c>
    </row>
    <row r="71" spans="1:53" x14ac:dyDescent="0.25">
      <c r="A71" s="27" t="s">
        <v>31</v>
      </c>
      <c r="B71" s="21"/>
      <c r="C71" s="22"/>
      <c r="D71" s="294"/>
      <c r="E71" s="21"/>
      <c r="F71" s="22"/>
      <c r="G71" s="22"/>
      <c r="H71" s="22"/>
      <c r="I71" s="22"/>
      <c r="J71" s="22"/>
      <c r="K71" s="282">
        <f>K66+K70</f>
        <v>0</v>
      </c>
      <c r="L71" s="263"/>
      <c r="M71" s="21"/>
      <c r="N71" s="22"/>
      <c r="O71" s="22"/>
      <c r="P71" s="22"/>
      <c r="Q71" s="22"/>
      <c r="R71" s="22"/>
      <c r="S71" s="282">
        <f>S66+S70</f>
        <v>0</v>
      </c>
      <c r="T71" s="263"/>
      <c r="U71" s="21"/>
      <c r="V71" s="22"/>
      <c r="W71" s="22"/>
      <c r="X71" s="22"/>
      <c r="Y71" s="22"/>
      <c r="Z71" s="22"/>
      <c r="AA71" s="282">
        <f>AA66+AA70</f>
        <v>0</v>
      </c>
      <c r="AB71" s="263"/>
      <c r="AC71" s="21"/>
      <c r="AD71" s="22"/>
      <c r="AE71" s="22"/>
      <c r="AF71" s="22"/>
      <c r="AG71" s="22"/>
      <c r="AH71" s="22"/>
      <c r="AI71" s="282">
        <f>AI66+AI70</f>
        <v>0</v>
      </c>
      <c r="AJ71" s="263"/>
      <c r="AK71" s="21"/>
      <c r="AL71" s="22"/>
      <c r="AM71" s="22"/>
      <c r="AN71" s="22"/>
      <c r="AO71" s="22"/>
      <c r="AP71" s="22"/>
      <c r="AQ71" s="282">
        <f>AQ66+AQ70</f>
        <v>0</v>
      </c>
      <c r="AR71" s="23"/>
      <c r="AS71" s="263"/>
      <c r="AT71" s="263"/>
      <c r="AU71" s="263"/>
      <c r="AV71" s="263"/>
      <c r="AW71" s="263"/>
      <c r="AX71" s="22"/>
      <c r="AY71" s="282">
        <f>AY66+AY70</f>
        <v>0</v>
      </c>
      <c r="AZ71" s="325"/>
      <c r="BA71" s="309">
        <f t="shared" si="34"/>
        <v>0</v>
      </c>
    </row>
    <row r="72" spans="1:53" ht="13" thickBot="1" x14ac:dyDescent="0.3">
      <c r="A72" s="44" t="s">
        <v>357</v>
      </c>
      <c r="B72" s="28"/>
      <c r="C72" s="168" t="s">
        <v>89</v>
      </c>
      <c r="D72" s="289">
        <f>K66</f>
        <v>0</v>
      </c>
      <c r="E72" s="230">
        <v>0</v>
      </c>
      <c r="F72" s="339"/>
      <c r="G72" s="339"/>
      <c r="H72" s="339"/>
      <c r="I72" s="339"/>
      <c r="J72" s="339"/>
      <c r="K72" s="300">
        <f>D72*E72</f>
        <v>0</v>
      </c>
      <c r="L72" s="267">
        <f>S66</f>
        <v>0</v>
      </c>
      <c r="M72" s="230">
        <v>0</v>
      </c>
      <c r="N72" s="339"/>
      <c r="O72" s="339"/>
      <c r="P72" s="339"/>
      <c r="Q72" s="339"/>
      <c r="R72" s="339"/>
      <c r="S72" s="300">
        <f>L72*M72</f>
        <v>0</v>
      </c>
      <c r="T72" s="267">
        <f>AA66</f>
        <v>0</v>
      </c>
      <c r="U72" s="230">
        <v>0</v>
      </c>
      <c r="V72" s="339"/>
      <c r="W72" s="339"/>
      <c r="X72" s="339"/>
      <c r="Y72" s="339"/>
      <c r="Z72" s="339"/>
      <c r="AA72" s="300">
        <f>T72*U72</f>
        <v>0</v>
      </c>
      <c r="AB72" s="267">
        <f>AI66</f>
        <v>0</v>
      </c>
      <c r="AC72" s="230">
        <v>0</v>
      </c>
      <c r="AD72" s="339"/>
      <c r="AE72" s="339"/>
      <c r="AF72" s="339"/>
      <c r="AG72" s="339"/>
      <c r="AH72" s="339"/>
      <c r="AI72" s="300">
        <f>AB72*AC72</f>
        <v>0</v>
      </c>
      <c r="AJ72" s="267">
        <f>AQ66</f>
        <v>0</v>
      </c>
      <c r="AK72" s="230">
        <v>0</v>
      </c>
      <c r="AL72" s="339"/>
      <c r="AM72" s="339"/>
      <c r="AN72" s="339"/>
      <c r="AO72" s="339"/>
      <c r="AP72" s="339"/>
      <c r="AQ72" s="300">
        <f>AJ72*AK72</f>
        <v>0</v>
      </c>
      <c r="AR72" s="374">
        <f>AY66</f>
        <v>0</v>
      </c>
      <c r="AS72" s="230">
        <v>0</v>
      </c>
      <c r="AT72" s="341"/>
      <c r="AU72" s="341"/>
      <c r="AV72" s="341"/>
      <c r="AW72" s="341"/>
      <c r="AX72" s="339"/>
      <c r="AY72" s="370">
        <f>AR72*AS72</f>
        <v>0</v>
      </c>
      <c r="AZ72" s="326"/>
      <c r="BA72" s="310">
        <f t="shared" si="34"/>
        <v>0</v>
      </c>
    </row>
    <row r="73" spans="1:53" ht="13" thickBot="1" x14ac:dyDescent="0.3">
      <c r="A73" s="357" t="s">
        <v>40</v>
      </c>
      <c r="B73" s="358"/>
      <c r="C73" s="359"/>
      <c r="D73" s="360"/>
      <c r="E73" s="358"/>
      <c r="F73" s="359"/>
      <c r="G73" s="359"/>
      <c r="H73" s="359"/>
      <c r="I73" s="359"/>
      <c r="J73" s="359"/>
      <c r="K73" s="361">
        <f>K71+K72</f>
        <v>0</v>
      </c>
      <c r="L73" s="362"/>
      <c r="M73" s="358"/>
      <c r="N73" s="359"/>
      <c r="O73" s="359"/>
      <c r="P73" s="359"/>
      <c r="Q73" s="359"/>
      <c r="R73" s="359"/>
      <c r="S73" s="361">
        <f>S71+S72</f>
        <v>0</v>
      </c>
      <c r="T73" s="362"/>
      <c r="U73" s="358"/>
      <c r="V73" s="359"/>
      <c r="W73" s="359"/>
      <c r="X73" s="359"/>
      <c r="Y73" s="359"/>
      <c r="Z73" s="359"/>
      <c r="AA73" s="361">
        <f>AA71+AA72</f>
        <v>0</v>
      </c>
      <c r="AB73" s="362"/>
      <c r="AC73" s="358"/>
      <c r="AD73" s="359"/>
      <c r="AE73" s="359"/>
      <c r="AF73" s="359"/>
      <c r="AG73" s="359"/>
      <c r="AH73" s="359"/>
      <c r="AI73" s="361">
        <f>AI71+AI72</f>
        <v>0</v>
      </c>
      <c r="AJ73" s="362"/>
      <c r="AK73" s="358"/>
      <c r="AL73" s="359"/>
      <c r="AM73" s="359"/>
      <c r="AN73" s="359"/>
      <c r="AO73" s="359"/>
      <c r="AP73" s="359"/>
      <c r="AQ73" s="361">
        <f>AQ71+AQ72</f>
        <v>0</v>
      </c>
      <c r="AR73" s="357"/>
      <c r="AS73" s="362"/>
      <c r="AT73" s="362"/>
      <c r="AU73" s="362"/>
      <c r="AV73" s="362"/>
      <c r="AW73" s="362"/>
      <c r="AX73" s="359"/>
      <c r="AY73" s="361">
        <f>AY71+AY72</f>
        <v>0</v>
      </c>
      <c r="AZ73" s="363"/>
      <c r="BA73" s="364">
        <f t="shared" si="34"/>
        <v>0</v>
      </c>
    </row>
    <row r="74" spans="1:53" x14ac:dyDescent="0.25">
      <c r="V74" s="118" t="s">
        <v>92</v>
      </c>
    </row>
    <row r="75" spans="1:53" ht="74.25" customHeight="1" x14ac:dyDescent="0.25">
      <c r="A75" s="159" t="s">
        <v>115</v>
      </c>
      <c r="B75" s="677" t="s">
        <v>122</v>
      </c>
      <c r="C75" s="677"/>
      <c r="D75" s="677"/>
      <c r="E75" s="677"/>
      <c r="F75" s="677"/>
      <c r="G75" s="677"/>
      <c r="H75" s="677"/>
      <c r="I75" s="677"/>
      <c r="J75" s="677"/>
      <c r="K75" s="677"/>
      <c r="L75" s="677"/>
      <c r="V75" s="118"/>
    </row>
    <row r="76" spans="1:53" ht="14.25" customHeight="1" x14ac:dyDescent="0.3">
      <c r="A76" s="35" t="s">
        <v>58</v>
      </c>
      <c r="B76" s="35" t="s">
        <v>116</v>
      </c>
    </row>
    <row r="77" spans="1:53" ht="18" customHeight="1" x14ac:dyDescent="0.3">
      <c r="A77" s="35" t="s">
        <v>22</v>
      </c>
      <c r="B77" s="35" t="s">
        <v>432</v>
      </c>
    </row>
    <row r="78" spans="1:53" ht="30" customHeight="1" x14ac:dyDescent="0.3">
      <c r="A78" s="35" t="s">
        <v>60</v>
      </c>
      <c r="B78" s="672" t="s">
        <v>433</v>
      </c>
      <c r="C78" s="672"/>
      <c r="D78" s="672"/>
      <c r="E78" s="672"/>
      <c r="F78" s="672"/>
      <c r="G78" s="672"/>
      <c r="H78" s="672"/>
      <c r="I78" s="672"/>
      <c r="J78" s="672"/>
      <c r="K78" s="672"/>
      <c r="L78" s="672"/>
      <c r="M78" s="672"/>
      <c r="N78" s="202"/>
      <c r="O78" s="202"/>
      <c r="P78" s="202"/>
      <c r="Q78" s="202"/>
      <c r="R78" s="202"/>
      <c r="S78" s="202"/>
      <c r="T78" s="202"/>
    </row>
    <row r="79" spans="1:53" ht="21.75" customHeight="1" x14ac:dyDescent="0.3">
      <c r="A79" s="35" t="s">
        <v>61</v>
      </c>
      <c r="B79" s="691" t="s">
        <v>324</v>
      </c>
      <c r="C79" s="691"/>
      <c r="D79" s="691"/>
      <c r="E79" s="691"/>
      <c r="F79" s="691"/>
      <c r="G79" s="691"/>
      <c r="H79" s="691"/>
      <c r="I79" s="691"/>
      <c r="J79" s="691"/>
      <c r="K79" s="691"/>
      <c r="L79" s="691"/>
      <c r="M79" s="691"/>
      <c r="N79" s="691"/>
      <c r="O79" s="691"/>
    </row>
    <row r="80" spans="1:53" ht="15.5" x14ac:dyDescent="0.25">
      <c r="B80" s="161"/>
    </row>
    <row r="81" spans="2:2" ht="15.5" x14ac:dyDescent="0.25">
      <c r="B81" s="161"/>
    </row>
    <row r="82" spans="2:2" ht="15.5" x14ac:dyDescent="0.25">
      <c r="B82" s="161"/>
    </row>
    <row r="83" spans="2:2" ht="15.5" x14ac:dyDescent="0.25">
      <c r="B83" s="161"/>
    </row>
    <row r="84" spans="2:2" ht="15.5" x14ac:dyDescent="0.25">
      <c r="B84" s="161"/>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topLeftCell="AH8" workbookViewId="0">
      <selection activeCell="A2" sqref="A2"/>
    </sheetView>
  </sheetViews>
  <sheetFormatPr defaultColWidth="8.6328125" defaultRowHeight="12.5" x14ac:dyDescent="0.25"/>
  <cols>
    <col min="1" max="1" width="13.36328125" customWidth="1"/>
    <col min="2" max="2" width="42.453125" customWidth="1"/>
    <col min="3" max="3" width="30.36328125" bestFit="1" customWidth="1"/>
    <col min="4" max="4" width="11.6328125" customWidth="1"/>
    <col min="5" max="5" width="14.453125" bestFit="1" customWidth="1"/>
    <col min="6" max="18" width="12.6328125" customWidth="1"/>
    <col min="19" max="19" width="11.6328125" customWidth="1"/>
    <col min="20" max="20" width="12" customWidth="1"/>
    <col min="21" max="26" width="12.6328125" customWidth="1"/>
    <col min="27" max="27" width="11.6328125" customWidth="1"/>
    <col min="28" max="28" width="11.453125" customWidth="1"/>
    <col min="29" max="34" width="12.6328125" customWidth="1"/>
    <col min="35" max="35" width="11.6328125" customWidth="1"/>
    <col min="36" max="36" width="11" customWidth="1"/>
    <col min="37" max="42" width="12.6328125" customWidth="1"/>
    <col min="43" max="43" width="11.6328125" customWidth="1"/>
    <col min="44" max="44" width="11.36328125" customWidth="1"/>
    <col min="45" max="50" width="12.6328125" customWidth="1"/>
    <col min="51" max="51" width="11.6328125" customWidth="1"/>
    <col min="53" max="53" width="13" customWidth="1"/>
    <col min="54" max="54" width="12.36328125" customWidth="1"/>
  </cols>
  <sheetData>
    <row r="1" spans="1:54" s="196" customFormat="1" ht="13" x14ac:dyDescent="0.3">
      <c r="A1" s="193" t="s">
        <v>260</v>
      </c>
      <c r="B1" s="194"/>
      <c r="C1" s="327" t="s">
        <v>337</v>
      </c>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5"/>
    </row>
    <row r="2" spans="1:54" s="196" customFormat="1" ht="13" x14ac:dyDescent="0.3">
      <c r="A2" s="197" t="s">
        <v>431</v>
      </c>
      <c r="B2" s="198" t="str">
        <f>General!C2</f>
        <v>Proposer's Name (Prime or Subcontractor)</v>
      </c>
      <c r="C2" s="198"/>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200"/>
    </row>
    <row r="3" spans="1:54" s="196" customFormat="1" ht="13" x14ac:dyDescent="0.3">
      <c r="A3" s="197" t="s">
        <v>258</v>
      </c>
      <c r="B3" s="198" t="str">
        <f>General!C3</f>
        <v>Prime Contractor (Fill-in) (if applicable)</v>
      </c>
      <c r="C3" s="198"/>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200"/>
    </row>
    <row r="4" spans="1:54" ht="13.5" thickBot="1" x14ac:dyDescent="0.35">
      <c r="A4" s="29"/>
      <c r="B4" s="1"/>
      <c r="C4" s="1"/>
      <c r="D4" s="17"/>
      <c r="E4" s="43"/>
      <c r="F4" s="43"/>
      <c r="G4" s="683" t="s">
        <v>133</v>
      </c>
      <c r="H4" s="684"/>
      <c r="I4" s="43"/>
      <c r="J4" s="43"/>
      <c r="K4" s="17"/>
      <c r="L4" s="17"/>
      <c r="M4" s="17"/>
      <c r="N4" s="43"/>
      <c r="O4" s="683" t="s">
        <v>133</v>
      </c>
      <c r="P4" s="684"/>
      <c r="Q4" s="43"/>
      <c r="R4" s="43"/>
      <c r="S4" s="17"/>
      <c r="T4" s="17"/>
      <c r="U4" s="43"/>
      <c r="V4" s="43"/>
      <c r="W4" s="43" t="s">
        <v>133</v>
      </c>
      <c r="X4" s="43"/>
      <c r="Y4" s="43"/>
      <c r="Z4" s="43"/>
      <c r="AA4" s="17"/>
      <c r="AB4" s="17"/>
      <c r="AC4" s="17"/>
      <c r="AD4" s="17"/>
      <c r="AE4" s="683" t="s">
        <v>133</v>
      </c>
      <c r="AF4" s="684"/>
      <c r="AG4" s="17"/>
      <c r="AH4" s="43"/>
      <c r="AI4" s="17"/>
      <c r="AJ4" s="17"/>
      <c r="AK4" s="17"/>
      <c r="AL4" s="17"/>
      <c r="AM4" s="683" t="s">
        <v>133</v>
      </c>
      <c r="AN4" s="684"/>
      <c r="AO4" s="17"/>
      <c r="AP4" s="43"/>
      <c r="AQ4" s="17"/>
      <c r="AR4" s="17"/>
      <c r="AS4" s="17"/>
      <c r="AT4" s="17"/>
      <c r="AU4" s="17"/>
      <c r="AV4" s="43" t="s">
        <v>133</v>
      </c>
      <c r="AW4" s="17"/>
      <c r="AX4" s="43"/>
      <c r="AY4" s="31"/>
      <c r="AZ4" s="49"/>
      <c r="BA4" s="30"/>
    </row>
    <row r="5" spans="1:54" x14ac:dyDescent="0.25">
      <c r="B5" s="2"/>
      <c r="C5" s="9"/>
      <c r="D5" s="295"/>
      <c r="E5" s="232"/>
      <c r="F5" s="232"/>
      <c r="G5" s="689" t="str">
        <f>Period1_Label</f>
        <v>Proposer FY 1</v>
      </c>
      <c r="H5" s="690"/>
      <c r="I5" s="232"/>
      <c r="J5" s="232"/>
      <c r="K5" s="275"/>
      <c r="L5" s="264"/>
      <c r="M5" s="236"/>
      <c r="N5" s="237"/>
      <c r="O5" s="685" t="str">
        <f>Period2_Label</f>
        <v>Proposer FY 2</v>
      </c>
      <c r="P5" s="686"/>
      <c r="Q5" s="237"/>
      <c r="R5" s="237"/>
      <c r="S5" s="298"/>
      <c r="T5" s="270"/>
      <c r="U5" s="255"/>
      <c r="V5" s="232"/>
      <c r="W5" s="255" t="str">
        <f>Period3_Label</f>
        <v>Proposer FY 3</v>
      </c>
      <c r="X5" s="232"/>
      <c r="Y5" s="232"/>
      <c r="Z5" s="232"/>
      <c r="AA5" s="275"/>
      <c r="AB5" s="264"/>
      <c r="AC5" s="264"/>
      <c r="AD5" s="264"/>
      <c r="AE5" s="685" t="str">
        <f>Period4_Label</f>
        <v>Proposer FY 4</v>
      </c>
      <c r="AF5" s="686"/>
      <c r="AG5" s="264"/>
      <c r="AH5" s="237"/>
      <c r="AI5" s="298"/>
      <c r="AJ5" s="270"/>
      <c r="AK5" s="270"/>
      <c r="AL5" s="270"/>
      <c r="AM5" s="689" t="str">
        <f>Period5_Label</f>
        <v>Proposer FY 5</v>
      </c>
      <c r="AN5" s="690"/>
      <c r="AO5" s="270"/>
      <c r="AP5" s="232"/>
      <c r="AQ5" s="301"/>
      <c r="AR5" s="272"/>
      <c r="AS5" s="264"/>
      <c r="AT5" s="264"/>
      <c r="AU5" s="264"/>
      <c r="AV5" s="236" t="str">
        <f>Period6_Label</f>
        <v>Proposer FY 6</v>
      </c>
      <c r="AW5" s="264"/>
      <c r="AX5" s="237"/>
      <c r="AY5" s="303"/>
      <c r="AZ5" s="330"/>
      <c r="BA5" s="372" t="s">
        <v>27</v>
      </c>
      <c r="BB5" s="371"/>
    </row>
    <row r="6" spans="1:54" x14ac:dyDescent="0.25">
      <c r="A6" s="26" t="s">
        <v>121</v>
      </c>
      <c r="B6" s="2"/>
      <c r="C6" s="9"/>
      <c r="D6" s="296"/>
      <c r="E6" s="233"/>
      <c r="F6" s="233"/>
      <c r="G6" s="679" t="str">
        <f>CONCATENATE(TEXT('Proposer Constants'!B10,"MM/DD/YY")," to ",TEXT('Proposer Constants'!B11,"MM/DD/YY"))</f>
        <v>06/01/21 to 05/31/22</v>
      </c>
      <c r="H6" s="680"/>
      <c r="I6" s="234"/>
      <c r="J6" s="235"/>
      <c r="K6" s="276"/>
      <c r="L6" s="265"/>
      <c r="M6" s="238"/>
      <c r="N6" s="239"/>
      <c r="O6" s="687" t="str">
        <f>CONCATENATE(TEXT('Proposer Constants'!C10,"MM/DD/YY")," to ",TEXT('Proposer Constants'!C11,"MM/DD/YY"))</f>
        <v>06/01/22 to 05/31/23</v>
      </c>
      <c r="P6" s="688"/>
      <c r="Q6" s="239"/>
      <c r="R6" s="239"/>
      <c r="S6" s="299"/>
      <c r="T6" s="271"/>
      <c r="U6" s="256"/>
      <c r="V6" s="235"/>
      <c r="W6" s="256" t="str">
        <f>CONCATENATE(TEXT('Proposer Constants'!D10,"MM/DD/YY")," to ",TEXT('Proposer Constants'!D11,"MM/DD/YY"))</f>
        <v>06/01/23 to 05/31/24</v>
      </c>
      <c r="X6" s="235"/>
      <c r="Y6" s="235"/>
      <c r="Z6" s="235"/>
      <c r="AA6" s="276"/>
      <c r="AB6" s="265"/>
      <c r="AC6" s="265"/>
      <c r="AD6" s="265"/>
      <c r="AE6" s="687" t="str">
        <f>CONCATENATE(TEXT('Proposer Constants'!E10,"MM/DD/YY")," to ",TEXT('Proposer Constants'!E11,"MM/DD/YY"))</f>
        <v>06/01/24 to 05/31/25</v>
      </c>
      <c r="AF6" s="688"/>
      <c r="AG6" s="265"/>
      <c r="AH6" s="239"/>
      <c r="AI6" s="299"/>
      <c r="AJ6" s="271"/>
      <c r="AK6" s="271"/>
      <c r="AL6" s="271"/>
      <c r="AM6" s="679" t="str">
        <f>CONCATENATE(TEXT('Proposer Constants'!F10,"MM/DD/YY")," to ",TEXT('Proposer Constants'!F11,"MM/DD/YY"))</f>
        <v>06/01/25 to 05/31/26</v>
      </c>
      <c r="AN6" s="680"/>
      <c r="AO6" s="271"/>
      <c r="AP6" s="235"/>
      <c r="AQ6" s="302"/>
      <c r="AR6" s="273"/>
      <c r="AS6" s="265"/>
      <c r="AT6" s="265"/>
      <c r="AU6" s="265"/>
      <c r="AV6" s="238" t="str">
        <f>CONCATENATE(TEXT('Proposer Constants'!G10,"MM/DD/YY")," to ",TEXT('Proposer Constants'!G11,"MM/DD/YY"))</f>
        <v>06/01/26 to 05/31/27</v>
      </c>
      <c r="AW6" s="265"/>
      <c r="AX6" s="239"/>
      <c r="AY6" s="304"/>
      <c r="AZ6" s="38" t="s">
        <v>119</v>
      </c>
      <c r="BA6" s="681" t="s">
        <v>52</v>
      </c>
      <c r="BB6" s="682"/>
    </row>
    <row r="7" spans="1:54" s="223" customFormat="1" ht="34.5" x14ac:dyDescent="0.25">
      <c r="A7" s="217"/>
      <c r="B7" s="218" t="s">
        <v>429</v>
      </c>
      <c r="C7" s="219" t="s">
        <v>34</v>
      </c>
      <c r="D7" s="297" t="s">
        <v>334</v>
      </c>
      <c r="E7" s="222" t="s">
        <v>153</v>
      </c>
      <c r="F7" s="221" t="s">
        <v>327</v>
      </c>
      <c r="G7" s="221" t="s">
        <v>326</v>
      </c>
      <c r="H7" s="221" t="s">
        <v>328</v>
      </c>
      <c r="I7" s="221" t="s">
        <v>152</v>
      </c>
      <c r="J7" s="221" t="s">
        <v>330</v>
      </c>
      <c r="K7" s="277" t="s">
        <v>345</v>
      </c>
      <c r="L7" s="257" t="s">
        <v>334</v>
      </c>
      <c r="M7" s="222" t="s">
        <v>153</v>
      </c>
      <c r="N7" s="221" t="s">
        <v>327</v>
      </c>
      <c r="O7" s="221" t="s">
        <v>326</v>
      </c>
      <c r="P7" s="221" t="s">
        <v>328</v>
      </c>
      <c r="Q7" s="221" t="s">
        <v>152</v>
      </c>
      <c r="R7" s="221" t="s">
        <v>330</v>
      </c>
      <c r="S7" s="277" t="s">
        <v>345</v>
      </c>
      <c r="T7" s="257" t="s">
        <v>334</v>
      </c>
      <c r="U7" s="222" t="s">
        <v>153</v>
      </c>
      <c r="V7" s="221" t="s">
        <v>327</v>
      </c>
      <c r="W7" s="221" t="s">
        <v>326</v>
      </c>
      <c r="X7" s="221" t="s">
        <v>328</v>
      </c>
      <c r="Y7" s="221" t="s">
        <v>152</v>
      </c>
      <c r="Z7" s="221" t="s">
        <v>330</v>
      </c>
      <c r="AA7" s="277" t="s">
        <v>345</v>
      </c>
      <c r="AB7" s="257" t="s">
        <v>334</v>
      </c>
      <c r="AC7" s="222" t="s">
        <v>153</v>
      </c>
      <c r="AD7" s="221" t="s">
        <v>327</v>
      </c>
      <c r="AE7" s="221" t="s">
        <v>326</v>
      </c>
      <c r="AF7" s="221" t="s">
        <v>328</v>
      </c>
      <c r="AG7" s="221" t="s">
        <v>152</v>
      </c>
      <c r="AH7" s="221" t="s">
        <v>330</v>
      </c>
      <c r="AI7" s="277" t="s">
        <v>345</v>
      </c>
      <c r="AJ7" s="257" t="s">
        <v>334</v>
      </c>
      <c r="AK7" s="222" t="s">
        <v>153</v>
      </c>
      <c r="AL7" s="221" t="s">
        <v>327</v>
      </c>
      <c r="AM7" s="221" t="s">
        <v>326</v>
      </c>
      <c r="AN7" s="221" t="s">
        <v>328</v>
      </c>
      <c r="AO7" s="221" t="s">
        <v>152</v>
      </c>
      <c r="AP7" s="221" t="s">
        <v>330</v>
      </c>
      <c r="AQ7" s="277" t="s">
        <v>345</v>
      </c>
      <c r="AR7" s="220" t="s">
        <v>334</v>
      </c>
      <c r="AS7" s="222" t="s">
        <v>153</v>
      </c>
      <c r="AT7" s="221" t="s">
        <v>327</v>
      </c>
      <c r="AU7" s="221" t="s">
        <v>326</v>
      </c>
      <c r="AV7" s="221" t="s">
        <v>328</v>
      </c>
      <c r="AW7" s="221" t="s">
        <v>152</v>
      </c>
      <c r="AX7" s="221" t="s">
        <v>330</v>
      </c>
      <c r="AY7" s="277" t="s">
        <v>345</v>
      </c>
      <c r="AZ7" s="312" t="s">
        <v>334</v>
      </c>
      <c r="BA7" s="277" t="s">
        <v>345</v>
      </c>
      <c r="BB7" s="314" t="s">
        <v>336</v>
      </c>
    </row>
    <row r="8" spans="1:54" x14ac:dyDescent="0.25">
      <c r="A8" s="11"/>
      <c r="B8" s="383" t="str">
        <f>IF(ISBLANK('Labor Rates'!C8),"",'Labor Rates'!C8)</f>
        <v/>
      </c>
      <c r="C8" s="384" t="str">
        <f>IF(ISBLANK('Labor Rates'!D8),"",'Labor Rates'!D8)</f>
        <v/>
      </c>
      <c r="D8" s="285"/>
      <c r="E8" s="226">
        <f>'Labor Rates'!E8</f>
        <v>0</v>
      </c>
      <c r="F8" s="226">
        <f>D8*E8</f>
        <v>0</v>
      </c>
      <c r="G8" s="224">
        <f>'Labor Rates'!G8</f>
        <v>0</v>
      </c>
      <c r="H8" s="226">
        <f>F8*G8</f>
        <v>0</v>
      </c>
      <c r="I8" s="224">
        <f>'Labor Rates'!H8</f>
        <v>0</v>
      </c>
      <c r="J8" s="229">
        <f>(F8+H8)*I8</f>
        <v>0</v>
      </c>
      <c r="K8" s="300">
        <f>F8+H8+J8</f>
        <v>0</v>
      </c>
      <c r="L8" s="266"/>
      <c r="M8" s="214">
        <f>'Labor Rates'!K8</f>
        <v>0</v>
      </c>
      <c r="N8" s="226">
        <f>L8*M8</f>
        <v>0</v>
      </c>
      <c r="O8" s="224">
        <f>'Labor Rates'!M8</f>
        <v>0</v>
      </c>
      <c r="P8" s="226">
        <f>N8*O8</f>
        <v>0</v>
      </c>
      <c r="Q8" s="224">
        <f>'Labor Rates'!N8</f>
        <v>0</v>
      </c>
      <c r="R8" s="229">
        <f>(N8+P8)*Q8</f>
        <v>0</v>
      </c>
      <c r="S8" s="300">
        <f t="shared" ref="S8:S31" si="0">ROUND(L8*M8*(1+O8)*(1+Q8),0)</f>
        <v>0</v>
      </c>
      <c r="T8" s="266"/>
      <c r="U8" s="214">
        <f>'Labor Rates'!Q8</f>
        <v>0</v>
      </c>
      <c r="V8" s="226">
        <f>T8*U8</f>
        <v>0</v>
      </c>
      <c r="W8" s="224">
        <f>'Labor Rates'!S8</f>
        <v>0</v>
      </c>
      <c r="X8" s="226">
        <f>V8*W8</f>
        <v>0</v>
      </c>
      <c r="Y8" s="224">
        <f>'Labor Rates'!T8</f>
        <v>0</v>
      </c>
      <c r="Z8" s="229">
        <f>(V8+X8)*Y8</f>
        <v>0</v>
      </c>
      <c r="AA8" s="300">
        <f t="shared" ref="AA8:AA31" si="1">ROUND(T8*U8*(1+W8)*(1+Y8),0)</f>
        <v>0</v>
      </c>
      <c r="AB8" s="266"/>
      <c r="AC8" s="214">
        <f>'Labor Rates'!W8</f>
        <v>0</v>
      </c>
      <c r="AD8" s="226">
        <f>AB8*AC8</f>
        <v>0</v>
      </c>
      <c r="AE8" s="224">
        <f>'Labor Rates'!Y8</f>
        <v>0</v>
      </c>
      <c r="AF8" s="226">
        <f>AD8*AE8</f>
        <v>0</v>
      </c>
      <c r="AG8" s="224">
        <f>'Labor Rates'!Z8</f>
        <v>0</v>
      </c>
      <c r="AH8" s="229">
        <f>(AD8+AF8)*AG8</f>
        <v>0</v>
      </c>
      <c r="AI8" s="300">
        <f t="shared" ref="AI8:AI31" si="2">ROUND(AB8*AC8*(1+AE8)*(1+AG8),0)</f>
        <v>0</v>
      </c>
      <c r="AJ8" s="266"/>
      <c r="AK8" s="214">
        <f>'Labor Rates'!AC8</f>
        <v>0</v>
      </c>
      <c r="AL8" s="226">
        <f>AJ8*AK8</f>
        <v>0</v>
      </c>
      <c r="AM8" s="224">
        <f>'Labor Rates'!AE8</f>
        <v>0</v>
      </c>
      <c r="AN8" s="226">
        <f>AL8*AM8</f>
        <v>0</v>
      </c>
      <c r="AO8" s="224">
        <f>'Labor Rates'!AF8</f>
        <v>0</v>
      </c>
      <c r="AP8" s="229">
        <f>(AL8+AN8)*AO8</f>
        <v>0</v>
      </c>
      <c r="AQ8" s="300">
        <f t="shared" ref="AQ8:AQ31" si="3">ROUND(AJ8*AK8*(1+AM8)*(1+AO8),0)</f>
        <v>0</v>
      </c>
      <c r="AR8" s="231"/>
      <c r="AS8" s="214">
        <f>'Labor Rates'!AI8</f>
        <v>0</v>
      </c>
      <c r="AT8" s="226">
        <f>AR8*AS8</f>
        <v>0</v>
      </c>
      <c r="AU8" s="224">
        <f>'Labor Rates'!AK8</f>
        <v>0</v>
      </c>
      <c r="AV8" s="226">
        <f>AT8*AU8</f>
        <v>0</v>
      </c>
      <c r="AW8" s="224">
        <f>'Labor Rates'!AL8</f>
        <v>0</v>
      </c>
      <c r="AX8" s="229">
        <f>(AT8+AV8)*AW8</f>
        <v>0</v>
      </c>
      <c r="AY8" s="300">
        <f t="shared" ref="AY8:AY31" si="4">ROUND(AR8*AS8*(1+AU8)*(1+AW8),0)</f>
        <v>0</v>
      </c>
      <c r="AZ8" s="316">
        <f t="shared" ref="AZ8:AZ31" si="5">D8+L8+T8+AB8+AJ8+AR8</f>
        <v>0</v>
      </c>
      <c r="BA8" s="315">
        <f t="shared" ref="BA8:BA31" si="6">F8+N8+V8+AD8+AL8+AT8</f>
        <v>0</v>
      </c>
      <c r="BB8" s="308">
        <f t="shared" ref="BB8:BB31" si="7">K8+S8+AA8+AI8+AQ8+AY8</f>
        <v>0</v>
      </c>
    </row>
    <row r="9" spans="1:54" x14ac:dyDescent="0.25">
      <c r="A9" s="11"/>
      <c r="B9" s="383" t="str">
        <f>IF(ISBLANK('Labor Rates'!C9),"",'Labor Rates'!C9)</f>
        <v/>
      </c>
      <c r="C9" s="384" t="str">
        <f>IF(ISBLANK('Labor Rates'!D9),"",'Labor Rates'!D9)</f>
        <v/>
      </c>
      <c r="D9" s="285"/>
      <c r="E9" s="226">
        <f>'Labor Rates'!E9</f>
        <v>0</v>
      </c>
      <c r="F9" s="226">
        <f t="shared" ref="F9:F31" si="8">D9*E9</f>
        <v>0</v>
      </c>
      <c r="G9" s="224">
        <f>'Labor Rates'!G9</f>
        <v>0</v>
      </c>
      <c r="H9" s="226">
        <f t="shared" ref="H9:H31" si="9">F9*G9</f>
        <v>0</v>
      </c>
      <c r="I9" s="224">
        <f>'Labor Rates'!H9</f>
        <v>0</v>
      </c>
      <c r="J9" s="229">
        <f t="shared" ref="J9:J31" si="10">(F9+H9)*I9</f>
        <v>0</v>
      </c>
      <c r="K9" s="300">
        <f t="shared" ref="K9:K31" si="11">F9+H9+J9</f>
        <v>0</v>
      </c>
      <c r="L9" s="266"/>
      <c r="M9" s="214">
        <f>'Labor Rates'!K9</f>
        <v>0</v>
      </c>
      <c r="N9" s="226">
        <f t="shared" ref="N9:N31" si="12">L9*M9</f>
        <v>0</v>
      </c>
      <c r="O9" s="224">
        <f>'Labor Rates'!M9</f>
        <v>0</v>
      </c>
      <c r="P9" s="226">
        <f t="shared" ref="P9:P31" si="13">N9*O9</f>
        <v>0</v>
      </c>
      <c r="Q9" s="224">
        <f>'Labor Rates'!N9</f>
        <v>0</v>
      </c>
      <c r="R9" s="229">
        <f t="shared" ref="R9:R31" si="14">(N9+P9)*Q9</f>
        <v>0</v>
      </c>
      <c r="S9" s="300">
        <f t="shared" si="0"/>
        <v>0</v>
      </c>
      <c r="T9" s="266"/>
      <c r="U9" s="214">
        <f>'Labor Rates'!Q9</f>
        <v>0</v>
      </c>
      <c r="V9" s="226">
        <f t="shared" ref="V9:V31" si="15">T9*U9</f>
        <v>0</v>
      </c>
      <c r="W9" s="224">
        <f>'Labor Rates'!S9</f>
        <v>0</v>
      </c>
      <c r="X9" s="226">
        <f t="shared" ref="X9:X31" si="16">V9*W9</f>
        <v>0</v>
      </c>
      <c r="Y9" s="224">
        <f>'Labor Rates'!T9</f>
        <v>0</v>
      </c>
      <c r="Z9" s="229">
        <f t="shared" ref="Z9:Z31" si="17">(V9+X9)*Y9</f>
        <v>0</v>
      </c>
      <c r="AA9" s="300">
        <f t="shared" si="1"/>
        <v>0</v>
      </c>
      <c r="AB9" s="266"/>
      <c r="AC9" s="214">
        <f>'Labor Rates'!W9</f>
        <v>0</v>
      </c>
      <c r="AD9" s="226">
        <f t="shared" ref="AD9:AD31" si="18">AB9*AC9</f>
        <v>0</v>
      </c>
      <c r="AE9" s="224">
        <f>'Labor Rates'!Y9</f>
        <v>0</v>
      </c>
      <c r="AF9" s="226">
        <f t="shared" ref="AF9:AF31" si="19">AD9*AE9</f>
        <v>0</v>
      </c>
      <c r="AG9" s="224">
        <f>'Labor Rates'!Z9</f>
        <v>0</v>
      </c>
      <c r="AH9" s="229">
        <f t="shared" ref="AH9:AH31" si="20">(AD9+AF9)*AG9</f>
        <v>0</v>
      </c>
      <c r="AI9" s="300">
        <f t="shared" si="2"/>
        <v>0</v>
      </c>
      <c r="AJ9" s="266"/>
      <c r="AK9" s="214">
        <f>'Labor Rates'!AC9</f>
        <v>0</v>
      </c>
      <c r="AL9" s="226">
        <f t="shared" ref="AL9:AL31" si="21">AJ9*AK9</f>
        <v>0</v>
      </c>
      <c r="AM9" s="224">
        <f>'Labor Rates'!AE9</f>
        <v>0</v>
      </c>
      <c r="AN9" s="226">
        <f t="shared" ref="AN9:AN31" si="22">AL9*AM9</f>
        <v>0</v>
      </c>
      <c r="AO9" s="224">
        <f>'Labor Rates'!AF9</f>
        <v>0</v>
      </c>
      <c r="AP9" s="229">
        <f t="shared" ref="AP9:AP31" si="23">(AL9+AN9)*AO9</f>
        <v>0</v>
      </c>
      <c r="AQ9" s="300">
        <f t="shared" si="3"/>
        <v>0</v>
      </c>
      <c r="AR9" s="231"/>
      <c r="AS9" s="214">
        <f>'Labor Rates'!AI9</f>
        <v>0</v>
      </c>
      <c r="AT9" s="226">
        <f t="shared" ref="AT9:AT31" si="24">AR9*AS9</f>
        <v>0</v>
      </c>
      <c r="AU9" s="224">
        <f>'Labor Rates'!AK9</f>
        <v>0</v>
      </c>
      <c r="AV9" s="226">
        <f t="shared" ref="AV9:AV31" si="25">AT9*AU9</f>
        <v>0</v>
      </c>
      <c r="AW9" s="224">
        <f>'Labor Rates'!AL9</f>
        <v>0</v>
      </c>
      <c r="AX9" s="229">
        <f t="shared" ref="AX9:AX31" si="26">(AT9+AV9)*AW9</f>
        <v>0</v>
      </c>
      <c r="AY9" s="300">
        <f t="shared" si="4"/>
        <v>0</v>
      </c>
      <c r="AZ9" s="316">
        <f t="shared" si="5"/>
        <v>0</v>
      </c>
      <c r="BA9" s="315">
        <f t="shared" si="6"/>
        <v>0</v>
      </c>
      <c r="BB9" s="308">
        <f t="shared" si="7"/>
        <v>0</v>
      </c>
    </row>
    <row r="10" spans="1:54" x14ac:dyDescent="0.25">
      <c r="A10" s="11"/>
      <c r="B10" s="383" t="str">
        <f>IF(ISBLANK('Labor Rates'!C10),"",'Labor Rates'!C10)</f>
        <v/>
      </c>
      <c r="C10" s="384" t="str">
        <f>IF(ISBLANK('Labor Rates'!D10),"",'Labor Rates'!D10)</f>
        <v/>
      </c>
      <c r="D10" s="285"/>
      <c r="E10" s="226">
        <f>'Labor Rates'!E10</f>
        <v>0</v>
      </c>
      <c r="F10" s="226">
        <f t="shared" si="8"/>
        <v>0</v>
      </c>
      <c r="G10" s="224">
        <f>'Labor Rates'!G10</f>
        <v>0</v>
      </c>
      <c r="H10" s="226">
        <f t="shared" si="9"/>
        <v>0</v>
      </c>
      <c r="I10" s="224">
        <f>'Labor Rates'!H10</f>
        <v>0</v>
      </c>
      <c r="J10" s="229">
        <f t="shared" si="10"/>
        <v>0</v>
      </c>
      <c r="K10" s="300">
        <f t="shared" si="11"/>
        <v>0</v>
      </c>
      <c r="L10" s="266"/>
      <c r="M10" s="214">
        <f>'Labor Rates'!K10</f>
        <v>0</v>
      </c>
      <c r="N10" s="226">
        <f t="shared" si="12"/>
        <v>0</v>
      </c>
      <c r="O10" s="224">
        <f>'Labor Rates'!M10</f>
        <v>0</v>
      </c>
      <c r="P10" s="226">
        <f t="shared" si="13"/>
        <v>0</v>
      </c>
      <c r="Q10" s="224">
        <f>'Labor Rates'!N10</f>
        <v>0</v>
      </c>
      <c r="R10" s="229">
        <f t="shared" si="14"/>
        <v>0</v>
      </c>
      <c r="S10" s="300">
        <f t="shared" si="0"/>
        <v>0</v>
      </c>
      <c r="T10" s="266"/>
      <c r="U10" s="214">
        <f>'Labor Rates'!Q10</f>
        <v>0</v>
      </c>
      <c r="V10" s="226">
        <f t="shared" si="15"/>
        <v>0</v>
      </c>
      <c r="W10" s="224">
        <f>'Labor Rates'!S10</f>
        <v>0</v>
      </c>
      <c r="X10" s="226">
        <f t="shared" si="16"/>
        <v>0</v>
      </c>
      <c r="Y10" s="224">
        <f>'Labor Rates'!T10</f>
        <v>0</v>
      </c>
      <c r="Z10" s="229">
        <f t="shared" si="17"/>
        <v>0</v>
      </c>
      <c r="AA10" s="300">
        <f t="shared" si="1"/>
        <v>0</v>
      </c>
      <c r="AB10" s="266"/>
      <c r="AC10" s="214">
        <f>'Labor Rates'!W10</f>
        <v>0</v>
      </c>
      <c r="AD10" s="226">
        <f t="shared" si="18"/>
        <v>0</v>
      </c>
      <c r="AE10" s="224">
        <f>'Labor Rates'!Y10</f>
        <v>0</v>
      </c>
      <c r="AF10" s="226">
        <f t="shared" si="19"/>
        <v>0</v>
      </c>
      <c r="AG10" s="224">
        <f>'Labor Rates'!Z10</f>
        <v>0</v>
      </c>
      <c r="AH10" s="229">
        <f t="shared" si="20"/>
        <v>0</v>
      </c>
      <c r="AI10" s="300">
        <f t="shared" si="2"/>
        <v>0</v>
      </c>
      <c r="AJ10" s="266"/>
      <c r="AK10" s="214">
        <f>'Labor Rates'!AC10</f>
        <v>0</v>
      </c>
      <c r="AL10" s="226">
        <f t="shared" si="21"/>
        <v>0</v>
      </c>
      <c r="AM10" s="224">
        <f>'Labor Rates'!AE10</f>
        <v>0</v>
      </c>
      <c r="AN10" s="226">
        <f t="shared" si="22"/>
        <v>0</v>
      </c>
      <c r="AO10" s="224">
        <f>'Labor Rates'!AF10</f>
        <v>0</v>
      </c>
      <c r="AP10" s="229">
        <f t="shared" si="23"/>
        <v>0</v>
      </c>
      <c r="AQ10" s="300">
        <f t="shared" si="3"/>
        <v>0</v>
      </c>
      <c r="AR10" s="231"/>
      <c r="AS10" s="214">
        <f>'Labor Rates'!AI10</f>
        <v>0</v>
      </c>
      <c r="AT10" s="226">
        <f t="shared" si="24"/>
        <v>0</v>
      </c>
      <c r="AU10" s="224">
        <f>'Labor Rates'!AK10</f>
        <v>0</v>
      </c>
      <c r="AV10" s="226">
        <f t="shared" si="25"/>
        <v>0</v>
      </c>
      <c r="AW10" s="224">
        <f>'Labor Rates'!AL10</f>
        <v>0</v>
      </c>
      <c r="AX10" s="229">
        <f t="shared" si="26"/>
        <v>0</v>
      </c>
      <c r="AY10" s="300">
        <f t="shared" si="4"/>
        <v>0</v>
      </c>
      <c r="AZ10" s="316">
        <f t="shared" si="5"/>
        <v>0</v>
      </c>
      <c r="BA10" s="315">
        <f t="shared" si="6"/>
        <v>0</v>
      </c>
      <c r="BB10" s="308">
        <f t="shared" si="7"/>
        <v>0</v>
      </c>
    </row>
    <row r="11" spans="1:54" x14ac:dyDescent="0.25">
      <c r="A11" s="11"/>
      <c r="B11" s="383" t="str">
        <f>IF(ISBLANK('Labor Rates'!C11),"",'Labor Rates'!C11)</f>
        <v/>
      </c>
      <c r="C11" s="384" t="str">
        <f>IF(ISBLANK('Labor Rates'!D11),"",'Labor Rates'!D11)</f>
        <v/>
      </c>
      <c r="D11" s="285"/>
      <c r="E11" s="226">
        <f>'Labor Rates'!E11</f>
        <v>0</v>
      </c>
      <c r="F11" s="226">
        <f t="shared" si="8"/>
        <v>0</v>
      </c>
      <c r="G11" s="224">
        <f>'Labor Rates'!G11</f>
        <v>0</v>
      </c>
      <c r="H11" s="226">
        <f t="shared" si="9"/>
        <v>0</v>
      </c>
      <c r="I11" s="224">
        <f>'Labor Rates'!H11</f>
        <v>0</v>
      </c>
      <c r="J11" s="229">
        <f t="shared" si="10"/>
        <v>0</v>
      </c>
      <c r="K11" s="300">
        <f t="shared" si="11"/>
        <v>0</v>
      </c>
      <c r="L11" s="266"/>
      <c r="M11" s="214">
        <f>'Labor Rates'!K11</f>
        <v>0</v>
      </c>
      <c r="N11" s="226">
        <f t="shared" si="12"/>
        <v>0</v>
      </c>
      <c r="O11" s="224">
        <f>'Labor Rates'!M11</f>
        <v>0</v>
      </c>
      <c r="P11" s="226">
        <f t="shared" si="13"/>
        <v>0</v>
      </c>
      <c r="Q11" s="224">
        <f>'Labor Rates'!N11</f>
        <v>0</v>
      </c>
      <c r="R11" s="229">
        <f t="shared" si="14"/>
        <v>0</v>
      </c>
      <c r="S11" s="300">
        <f t="shared" si="0"/>
        <v>0</v>
      </c>
      <c r="T11" s="266"/>
      <c r="U11" s="214">
        <f>'Labor Rates'!Q11</f>
        <v>0</v>
      </c>
      <c r="V11" s="226">
        <f t="shared" si="15"/>
        <v>0</v>
      </c>
      <c r="W11" s="224">
        <f>'Labor Rates'!S11</f>
        <v>0</v>
      </c>
      <c r="X11" s="226">
        <f t="shared" si="16"/>
        <v>0</v>
      </c>
      <c r="Y11" s="224">
        <f>'Labor Rates'!T11</f>
        <v>0</v>
      </c>
      <c r="Z11" s="229">
        <f t="shared" si="17"/>
        <v>0</v>
      </c>
      <c r="AA11" s="300">
        <f t="shared" si="1"/>
        <v>0</v>
      </c>
      <c r="AB11" s="266"/>
      <c r="AC11" s="214">
        <f>'Labor Rates'!W11</f>
        <v>0</v>
      </c>
      <c r="AD11" s="226">
        <f t="shared" si="18"/>
        <v>0</v>
      </c>
      <c r="AE11" s="224">
        <f>'Labor Rates'!Y11</f>
        <v>0</v>
      </c>
      <c r="AF11" s="226">
        <f t="shared" si="19"/>
        <v>0</v>
      </c>
      <c r="AG11" s="224">
        <f>'Labor Rates'!Z11</f>
        <v>0</v>
      </c>
      <c r="AH11" s="229">
        <f t="shared" si="20"/>
        <v>0</v>
      </c>
      <c r="AI11" s="300">
        <f t="shared" si="2"/>
        <v>0</v>
      </c>
      <c r="AJ11" s="266"/>
      <c r="AK11" s="214">
        <f>'Labor Rates'!AC11</f>
        <v>0</v>
      </c>
      <c r="AL11" s="226">
        <f t="shared" si="21"/>
        <v>0</v>
      </c>
      <c r="AM11" s="224">
        <f>'Labor Rates'!AE11</f>
        <v>0</v>
      </c>
      <c r="AN11" s="226">
        <f t="shared" si="22"/>
        <v>0</v>
      </c>
      <c r="AO11" s="224">
        <f>'Labor Rates'!AF11</f>
        <v>0</v>
      </c>
      <c r="AP11" s="229">
        <f t="shared" si="23"/>
        <v>0</v>
      </c>
      <c r="AQ11" s="300">
        <f t="shared" si="3"/>
        <v>0</v>
      </c>
      <c r="AR11" s="231"/>
      <c r="AS11" s="214">
        <f>'Labor Rates'!AI11</f>
        <v>0</v>
      </c>
      <c r="AT11" s="226">
        <f t="shared" si="24"/>
        <v>0</v>
      </c>
      <c r="AU11" s="224">
        <f>'Labor Rates'!AK11</f>
        <v>0</v>
      </c>
      <c r="AV11" s="226">
        <f t="shared" si="25"/>
        <v>0</v>
      </c>
      <c r="AW11" s="224">
        <f>'Labor Rates'!AL11</f>
        <v>0</v>
      </c>
      <c r="AX11" s="229">
        <f t="shared" si="26"/>
        <v>0</v>
      </c>
      <c r="AY11" s="300">
        <f t="shared" si="4"/>
        <v>0</v>
      </c>
      <c r="AZ11" s="316">
        <f t="shared" si="5"/>
        <v>0</v>
      </c>
      <c r="BA11" s="315">
        <f t="shared" si="6"/>
        <v>0</v>
      </c>
      <c r="BB11" s="308">
        <f t="shared" si="7"/>
        <v>0</v>
      </c>
    </row>
    <row r="12" spans="1:54" x14ac:dyDescent="0.25">
      <c r="A12" s="11"/>
      <c r="B12" s="383" t="str">
        <f>IF(ISBLANK('Labor Rates'!C12),"",'Labor Rates'!C12)</f>
        <v/>
      </c>
      <c r="C12" s="384" t="str">
        <f>IF(ISBLANK('Labor Rates'!D12),"",'Labor Rates'!D12)</f>
        <v/>
      </c>
      <c r="D12" s="285"/>
      <c r="E12" s="226">
        <f>'Labor Rates'!E12</f>
        <v>0</v>
      </c>
      <c r="F12" s="226">
        <f t="shared" si="8"/>
        <v>0</v>
      </c>
      <c r="G12" s="224">
        <f>'Labor Rates'!G12</f>
        <v>0</v>
      </c>
      <c r="H12" s="226">
        <f t="shared" si="9"/>
        <v>0</v>
      </c>
      <c r="I12" s="224">
        <f>'Labor Rates'!H12</f>
        <v>0</v>
      </c>
      <c r="J12" s="229">
        <f t="shared" si="10"/>
        <v>0</v>
      </c>
      <c r="K12" s="300">
        <f t="shared" si="11"/>
        <v>0</v>
      </c>
      <c r="L12" s="266"/>
      <c r="M12" s="214">
        <f>'Labor Rates'!K12</f>
        <v>0</v>
      </c>
      <c r="N12" s="226">
        <f t="shared" si="12"/>
        <v>0</v>
      </c>
      <c r="O12" s="224">
        <f>'Labor Rates'!M12</f>
        <v>0</v>
      </c>
      <c r="P12" s="226">
        <f t="shared" si="13"/>
        <v>0</v>
      </c>
      <c r="Q12" s="224">
        <f>'Labor Rates'!N12</f>
        <v>0</v>
      </c>
      <c r="R12" s="229">
        <f t="shared" si="14"/>
        <v>0</v>
      </c>
      <c r="S12" s="300">
        <f t="shared" si="0"/>
        <v>0</v>
      </c>
      <c r="T12" s="266"/>
      <c r="U12" s="214">
        <f>'Labor Rates'!Q12</f>
        <v>0</v>
      </c>
      <c r="V12" s="226">
        <f t="shared" si="15"/>
        <v>0</v>
      </c>
      <c r="W12" s="224">
        <f>'Labor Rates'!S12</f>
        <v>0</v>
      </c>
      <c r="X12" s="226">
        <f t="shared" si="16"/>
        <v>0</v>
      </c>
      <c r="Y12" s="224">
        <f>'Labor Rates'!T12</f>
        <v>0</v>
      </c>
      <c r="Z12" s="229">
        <f t="shared" si="17"/>
        <v>0</v>
      </c>
      <c r="AA12" s="300">
        <f t="shared" si="1"/>
        <v>0</v>
      </c>
      <c r="AB12" s="266"/>
      <c r="AC12" s="214">
        <f>'Labor Rates'!W12</f>
        <v>0</v>
      </c>
      <c r="AD12" s="226">
        <f t="shared" si="18"/>
        <v>0</v>
      </c>
      <c r="AE12" s="224">
        <f>'Labor Rates'!Y12</f>
        <v>0</v>
      </c>
      <c r="AF12" s="226">
        <f t="shared" si="19"/>
        <v>0</v>
      </c>
      <c r="AG12" s="224">
        <f>'Labor Rates'!Z12</f>
        <v>0</v>
      </c>
      <c r="AH12" s="229">
        <f t="shared" si="20"/>
        <v>0</v>
      </c>
      <c r="AI12" s="300">
        <f t="shared" si="2"/>
        <v>0</v>
      </c>
      <c r="AJ12" s="266"/>
      <c r="AK12" s="214">
        <f>'Labor Rates'!AC12</f>
        <v>0</v>
      </c>
      <c r="AL12" s="226">
        <f t="shared" si="21"/>
        <v>0</v>
      </c>
      <c r="AM12" s="224">
        <f>'Labor Rates'!AE12</f>
        <v>0</v>
      </c>
      <c r="AN12" s="226">
        <f t="shared" si="22"/>
        <v>0</v>
      </c>
      <c r="AO12" s="224">
        <f>'Labor Rates'!AF12</f>
        <v>0</v>
      </c>
      <c r="AP12" s="229">
        <f t="shared" si="23"/>
        <v>0</v>
      </c>
      <c r="AQ12" s="300">
        <f t="shared" si="3"/>
        <v>0</v>
      </c>
      <c r="AR12" s="231"/>
      <c r="AS12" s="214">
        <f>'Labor Rates'!AI12</f>
        <v>0</v>
      </c>
      <c r="AT12" s="226">
        <f t="shared" si="24"/>
        <v>0</v>
      </c>
      <c r="AU12" s="224">
        <f>'Labor Rates'!AK12</f>
        <v>0</v>
      </c>
      <c r="AV12" s="226">
        <f t="shared" si="25"/>
        <v>0</v>
      </c>
      <c r="AW12" s="224">
        <f>'Labor Rates'!AL12</f>
        <v>0</v>
      </c>
      <c r="AX12" s="229">
        <f t="shared" si="26"/>
        <v>0</v>
      </c>
      <c r="AY12" s="300">
        <f t="shared" si="4"/>
        <v>0</v>
      </c>
      <c r="AZ12" s="316">
        <f t="shared" si="5"/>
        <v>0</v>
      </c>
      <c r="BA12" s="315">
        <f t="shared" si="6"/>
        <v>0</v>
      </c>
      <c r="BB12" s="308">
        <f t="shared" si="7"/>
        <v>0</v>
      </c>
    </row>
    <row r="13" spans="1:54" x14ac:dyDescent="0.25">
      <c r="A13" s="11"/>
      <c r="B13" s="383" t="str">
        <f>IF(ISBLANK('Labor Rates'!C13),"",'Labor Rates'!C13)</f>
        <v/>
      </c>
      <c r="C13" s="384" t="str">
        <f>IF(ISBLANK('Labor Rates'!D13),"",'Labor Rates'!D13)</f>
        <v/>
      </c>
      <c r="D13" s="285"/>
      <c r="E13" s="226">
        <f>'Labor Rates'!E13</f>
        <v>0</v>
      </c>
      <c r="F13" s="226">
        <f t="shared" si="8"/>
        <v>0</v>
      </c>
      <c r="G13" s="224">
        <f>'Labor Rates'!G13</f>
        <v>0</v>
      </c>
      <c r="H13" s="226">
        <f t="shared" si="9"/>
        <v>0</v>
      </c>
      <c r="I13" s="224">
        <f>'Labor Rates'!H13</f>
        <v>0</v>
      </c>
      <c r="J13" s="229">
        <f t="shared" si="10"/>
        <v>0</v>
      </c>
      <c r="K13" s="300">
        <f t="shared" si="11"/>
        <v>0</v>
      </c>
      <c r="L13" s="266"/>
      <c r="M13" s="214">
        <f>'Labor Rates'!K13</f>
        <v>0</v>
      </c>
      <c r="N13" s="226">
        <f t="shared" si="12"/>
        <v>0</v>
      </c>
      <c r="O13" s="224">
        <f>'Labor Rates'!M13</f>
        <v>0</v>
      </c>
      <c r="P13" s="226">
        <f t="shared" si="13"/>
        <v>0</v>
      </c>
      <c r="Q13" s="224">
        <f>'Labor Rates'!N13</f>
        <v>0</v>
      </c>
      <c r="R13" s="229">
        <f t="shared" si="14"/>
        <v>0</v>
      </c>
      <c r="S13" s="300">
        <f t="shared" si="0"/>
        <v>0</v>
      </c>
      <c r="T13" s="266"/>
      <c r="U13" s="214">
        <f>'Labor Rates'!Q13</f>
        <v>0</v>
      </c>
      <c r="V13" s="226">
        <f t="shared" si="15"/>
        <v>0</v>
      </c>
      <c r="W13" s="224">
        <f>'Labor Rates'!S13</f>
        <v>0</v>
      </c>
      <c r="X13" s="226">
        <f t="shared" si="16"/>
        <v>0</v>
      </c>
      <c r="Y13" s="224">
        <f>'Labor Rates'!T13</f>
        <v>0</v>
      </c>
      <c r="Z13" s="229">
        <f t="shared" si="17"/>
        <v>0</v>
      </c>
      <c r="AA13" s="300">
        <f t="shared" si="1"/>
        <v>0</v>
      </c>
      <c r="AB13" s="266"/>
      <c r="AC13" s="214">
        <f>'Labor Rates'!W13</f>
        <v>0</v>
      </c>
      <c r="AD13" s="226">
        <f t="shared" si="18"/>
        <v>0</v>
      </c>
      <c r="AE13" s="224">
        <f>'Labor Rates'!Y13</f>
        <v>0</v>
      </c>
      <c r="AF13" s="226">
        <f t="shared" si="19"/>
        <v>0</v>
      </c>
      <c r="AG13" s="224">
        <f>'Labor Rates'!Z13</f>
        <v>0</v>
      </c>
      <c r="AH13" s="229">
        <f t="shared" si="20"/>
        <v>0</v>
      </c>
      <c r="AI13" s="300">
        <f t="shared" si="2"/>
        <v>0</v>
      </c>
      <c r="AJ13" s="266"/>
      <c r="AK13" s="214">
        <f>'Labor Rates'!AC13</f>
        <v>0</v>
      </c>
      <c r="AL13" s="226">
        <f t="shared" si="21"/>
        <v>0</v>
      </c>
      <c r="AM13" s="224">
        <f>'Labor Rates'!AE13</f>
        <v>0</v>
      </c>
      <c r="AN13" s="226">
        <f t="shared" si="22"/>
        <v>0</v>
      </c>
      <c r="AO13" s="224">
        <f>'Labor Rates'!AF13</f>
        <v>0</v>
      </c>
      <c r="AP13" s="229">
        <f t="shared" si="23"/>
        <v>0</v>
      </c>
      <c r="AQ13" s="300">
        <f t="shared" si="3"/>
        <v>0</v>
      </c>
      <c r="AR13" s="231"/>
      <c r="AS13" s="214">
        <f>'Labor Rates'!AI13</f>
        <v>0</v>
      </c>
      <c r="AT13" s="226">
        <f t="shared" si="24"/>
        <v>0</v>
      </c>
      <c r="AU13" s="224">
        <f>'Labor Rates'!AK13</f>
        <v>0</v>
      </c>
      <c r="AV13" s="226">
        <f t="shared" si="25"/>
        <v>0</v>
      </c>
      <c r="AW13" s="224">
        <f>'Labor Rates'!AL13</f>
        <v>0</v>
      </c>
      <c r="AX13" s="229">
        <f t="shared" si="26"/>
        <v>0</v>
      </c>
      <c r="AY13" s="300">
        <f t="shared" si="4"/>
        <v>0</v>
      </c>
      <c r="AZ13" s="316">
        <f t="shared" si="5"/>
        <v>0</v>
      </c>
      <c r="BA13" s="315">
        <f t="shared" si="6"/>
        <v>0</v>
      </c>
      <c r="BB13" s="308">
        <f t="shared" si="7"/>
        <v>0</v>
      </c>
    </row>
    <row r="14" spans="1:54" x14ac:dyDescent="0.25">
      <c r="A14" s="11"/>
      <c r="B14" s="383" t="str">
        <f>IF(ISBLANK('Labor Rates'!C14),"",'Labor Rates'!C14)</f>
        <v/>
      </c>
      <c r="C14" s="384" t="str">
        <f>IF(ISBLANK('Labor Rates'!D14),"",'Labor Rates'!D14)</f>
        <v/>
      </c>
      <c r="D14" s="285"/>
      <c r="E14" s="226">
        <f>'Labor Rates'!E14</f>
        <v>0</v>
      </c>
      <c r="F14" s="226">
        <f t="shared" si="8"/>
        <v>0</v>
      </c>
      <c r="G14" s="224">
        <f>'Labor Rates'!G14</f>
        <v>0</v>
      </c>
      <c r="H14" s="226">
        <f t="shared" si="9"/>
        <v>0</v>
      </c>
      <c r="I14" s="224">
        <f>'Labor Rates'!H14</f>
        <v>0</v>
      </c>
      <c r="J14" s="229">
        <f t="shared" si="10"/>
        <v>0</v>
      </c>
      <c r="K14" s="300">
        <f t="shared" si="11"/>
        <v>0</v>
      </c>
      <c r="L14" s="266"/>
      <c r="M14" s="214">
        <f>'Labor Rates'!K14</f>
        <v>0</v>
      </c>
      <c r="N14" s="226">
        <f t="shared" si="12"/>
        <v>0</v>
      </c>
      <c r="O14" s="224">
        <f>'Labor Rates'!M14</f>
        <v>0</v>
      </c>
      <c r="P14" s="226">
        <f t="shared" si="13"/>
        <v>0</v>
      </c>
      <c r="Q14" s="224">
        <f>'Labor Rates'!N14</f>
        <v>0</v>
      </c>
      <c r="R14" s="229">
        <f t="shared" si="14"/>
        <v>0</v>
      </c>
      <c r="S14" s="300">
        <f t="shared" si="0"/>
        <v>0</v>
      </c>
      <c r="T14" s="266"/>
      <c r="U14" s="214">
        <f>'Labor Rates'!Q14</f>
        <v>0</v>
      </c>
      <c r="V14" s="226">
        <f t="shared" si="15"/>
        <v>0</v>
      </c>
      <c r="W14" s="224">
        <f>'Labor Rates'!S14</f>
        <v>0</v>
      </c>
      <c r="X14" s="226">
        <f t="shared" si="16"/>
        <v>0</v>
      </c>
      <c r="Y14" s="224">
        <f>'Labor Rates'!T14</f>
        <v>0</v>
      </c>
      <c r="Z14" s="229">
        <f t="shared" si="17"/>
        <v>0</v>
      </c>
      <c r="AA14" s="300">
        <f t="shared" si="1"/>
        <v>0</v>
      </c>
      <c r="AB14" s="266"/>
      <c r="AC14" s="214">
        <f>'Labor Rates'!W14</f>
        <v>0</v>
      </c>
      <c r="AD14" s="226">
        <f t="shared" si="18"/>
        <v>0</v>
      </c>
      <c r="AE14" s="224">
        <f>'Labor Rates'!Y14</f>
        <v>0</v>
      </c>
      <c r="AF14" s="226">
        <f t="shared" si="19"/>
        <v>0</v>
      </c>
      <c r="AG14" s="224">
        <f>'Labor Rates'!Z14</f>
        <v>0</v>
      </c>
      <c r="AH14" s="229">
        <f t="shared" si="20"/>
        <v>0</v>
      </c>
      <c r="AI14" s="300">
        <f t="shared" si="2"/>
        <v>0</v>
      </c>
      <c r="AJ14" s="266"/>
      <c r="AK14" s="214">
        <f>'Labor Rates'!AC14</f>
        <v>0</v>
      </c>
      <c r="AL14" s="226">
        <f t="shared" si="21"/>
        <v>0</v>
      </c>
      <c r="AM14" s="224">
        <f>'Labor Rates'!AE14</f>
        <v>0</v>
      </c>
      <c r="AN14" s="226">
        <f t="shared" si="22"/>
        <v>0</v>
      </c>
      <c r="AO14" s="224">
        <f>'Labor Rates'!AF14</f>
        <v>0</v>
      </c>
      <c r="AP14" s="229">
        <f t="shared" si="23"/>
        <v>0</v>
      </c>
      <c r="AQ14" s="300">
        <f t="shared" si="3"/>
        <v>0</v>
      </c>
      <c r="AR14" s="231"/>
      <c r="AS14" s="214">
        <f>'Labor Rates'!AI14</f>
        <v>0</v>
      </c>
      <c r="AT14" s="226">
        <f t="shared" si="24"/>
        <v>0</v>
      </c>
      <c r="AU14" s="224">
        <f>'Labor Rates'!AK14</f>
        <v>0</v>
      </c>
      <c r="AV14" s="226">
        <f t="shared" si="25"/>
        <v>0</v>
      </c>
      <c r="AW14" s="224">
        <f>'Labor Rates'!AL14</f>
        <v>0</v>
      </c>
      <c r="AX14" s="229">
        <f t="shared" si="26"/>
        <v>0</v>
      </c>
      <c r="AY14" s="300">
        <f t="shared" si="4"/>
        <v>0</v>
      </c>
      <c r="AZ14" s="316">
        <f t="shared" si="5"/>
        <v>0</v>
      </c>
      <c r="BA14" s="315">
        <f t="shared" si="6"/>
        <v>0</v>
      </c>
      <c r="BB14" s="308">
        <f t="shared" si="7"/>
        <v>0</v>
      </c>
    </row>
    <row r="15" spans="1:54" x14ac:dyDescent="0.25">
      <c r="A15" s="11"/>
      <c r="B15" s="383" t="str">
        <f>IF(ISBLANK('Labor Rates'!C15),"",'Labor Rates'!C15)</f>
        <v/>
      </c>
      <c r="C15" s="384" t="str">
        <f>IF(ISBLANK('Labor Rates'!D15),"",'Labor Rates'!D15)</f>
        <v/>
      </c>
      <c r="D15" s="285"/>
      <c r="E15" s="226">
        <f>'Labor Rates'!E15</f>
        <v>0</v>
      </c>
      <c r="F15" s="226">
        <f t="shared" si="8"/>
        <v>0</v>
      </c>
      <c r="G15" s="224">
        <f>'Labor Rates'!G15</f>
        <v>0</v>
      </c>
      <c r="H15" s="226">
        <f t="shared" si="9"/>
        <v>0</v>
      </c>
      <c r="I15" s="224">
        <f>'Labor Rates'!H15</f>
        <v>0</v>
      </c>
      <c r="J15" s="229">
        <f t="shared" si="10"/>
        <v>0</v>
      </c>
      <c r="K15" s="300">
        <f t="shared" si="11"/>
        <v>0</v>
      </c>
      <c r="L15" s="266"/>
      <c r="M15" s="214">
        <f>'Labor Rates'!K15</f>
        <v>0</v>
      </c>
      <c r="N15" s="226">
        <f t="shared" si="12"/>
        <v>0</v>
      </c>
      <c r="O15" s="224">
        <f>'Labor Rates'!M15</f>
        <v>0</v>
      </c>
      <c r="P15" s="226">
        <f t="shared" si="13"/>
        <v>0</v>
      </c>
      <c r="Q15" s="224">
        <f>'Labor Rates'!N15</f>
        <v>0</v>
      </c>
      <c r="R15" s="229">
        <f t="shared" si="14"/>
        <v>0</v>
      </c>
      <c r="S15" s="300">
        <f t="shared" si="0"/>
        <v>0</v>
      </c>
      <c r="T15" s="266"/>
      <c r="U15" s="214">
        <f>'Labor Rates'!Q15</f>
        <v>0</v>
      </c>
      <c r="V15" s="226">
        <f t="shared" si="15"/>
        <v>0</v>
      </c>
      <c r="W15" s="224">
        <f>'Labor Rates'!S15</f>
        <v>0</v>
      </c>
      <c r="X15" s="226">
        <f t="shared" si="16"/>
        <v>0</v>
      </c>
      <c r="Y15" s="224">
        <f>'Labor Rates'!T15</f>
        <v>0</v>
      </c>
      <c r="Z15" s="229">
        <f t="shared" si="17"/>
        <v>0</v>
      </c>
      <c r="AA15" s="300">
        <f t="shared" si="1"/>
        <v>0</v>
      </c>
      <c r="AB15" s="266"/>
      <c r="AC15" s="214">
        <f>'Labor Rates'!W15</f>
        <v>0</v>
      </c>
      <c r="AD15" s="226">
        <f t="shared" si="18"/>
        <v>0</v>
      </c>
      <c r="AE15" s="224">
        <f>'Labor Rates'!Y15</f>
        <v>0</v>
      </c>
      <c r="AF15" s="226">
        <f t="shared" si="19"/>
        <v>0</v>
      </c>
      <c r="AG15" s="224">
        <f>'Labor Rates'!Z15</f>
        <v>0</v>
      </c>
      <c r="AH15" s="229">
        <f t="shared" si="20"/>
        <v>0</v>
      </c>
      <c r="AI15" s="300">
        <f t="shared" si="2"/>
        <v>0</v>
      </c>
      <c r="AJ15" s="266"/>
      <c r="AK15" s="214">
        <f>'Labor Rates'!AC15</f>
        <v>0</v>
      </c>
      <c r="AL15" s="226">
        <f t="shared" si="21"/>
        <v>0</v>
      </c>
      <c r="AM15" s="224">
        <f>'Labor Rates'!AE15</f>
        <v>0</v>
      </c>
      <c r="AN15" s="226">
        <f t="shared" si="22"/>
        <v>0</v>
      </c>
      <c r="AO15" s="224">
        <f>'Labor Rates'!AF15</f>
        <v>0</v>
      </c>
      <c r="AP15" s="229">
        <f t="shared" si="23"/>
        <v>0</v>
      </c>
      <c r="AQ15" s="300">
        <f t="shared" si="3"/>
        <v>0</v>
      </c>
      <c r="AR15" s="231"/>
      <c r="AS15" s="214">
        <f>'Labor Rates'!AI15</f>
        <v>0</v>
      </c>
      <c r="AT15" s="226">
        <f t="shared" si="24"/>
        <v>0</v>
      </c>
      <c r="AU15" s="224">
        <f>'Labor Rates'!AK15</f>
        <v>0</v>
      </c>
      <c r="AV15" s="226">
        <f t="shared" si="25"/>
        <v>0</v>
      </c>
      <c r="AW15" s="224">
        <f>'Labor Rates'!AL15</f>
        <v>0</v>
      </c>
      <c r="AX15" s="229">
        <f t="shared" si="26"/>
        <v>0</v>
      </c>
      <c r="AY15" s="300">
        <f t="shared" si="4"/>
        <v>0</v>
      </c>
      <c r="AZ15" s="316">
        <f t="shared" si="5"/>
        <v>0</v>
      </c>
      <c r="BA15" s="315">
        <f t="shared" si="6"/>
        <v>0</v>
      </c>
      <c r="BB15" s="308">
        <f t="shared" si="7"/>
        <v>0</v>
      </c>
    </row>
    <row r="16" spans="1:54" x14ac:dyDescent="0.25">
      <c r="A16" s="11"/>
      <c r="B16" s="383" t="str">
        <f>IF(ISBLANK('Labor Rates'!C16),"",'Labor Rates'!C16)</f>
        <v/>
      </c>
      <c r="C16" s="384" t="str">
        <f>IF(ISBLANK('Labor Rates'!D16),"",'Labor Rates'!D16)</f>
        <v/>
      </c>
      <c r="D16" s="285"/>
      <c r="E16" s="226">
        <f>'Labor Rates'!E16</f>
        <v>0</v>
      </c>
      <c r="F16" s="226">
        <f t="shared" si="8"/>
        <v>0</v>
      </c>
      <c r="G16" s="224">
        <f>'Labor Rates'!G16</f>
        <v>0</v>
      </c>
      <c r="H16" s="226">
        <f t="shared" si="9"/>
        <v>0</v>
      </c>
      <c r="I16" s="224">
        <f>'Labor Rates'!H16</f>
        <v>0</v>
      </c>
      <c r="J16" s="229">
        <f t="shared" si="10"/>
        <v>0</v>
      </c>
      <c r="K16" s="300">
        <f t="shared" si="11"/>
        <v>0</v>
      </c>
      <c r="L16" s="266"/>
      <c r="M16" s="214">
        <f>'Labor Rates'!K16</f>
        <v>0</v>
      </c>
      <c r="N16" s="226">
        <f t="shared" si="12"/>
        <v>0</v>
      </c>
      <c r="O16" s="224">
        <f>'Labor Rates'!M16</f>
        <v>0</v>
      </c>
      <c r="P16" s="226">
        <f t="shared" si="13"/>
        <v>0</v>
      </c>
      <c r="Q16" s="224">
        <f>'Labor Rates'!N16</f>
        <v>0</v>
      </c>
      <c r="R16" s="229">
        <f t="shared" si="14"/>
        <v>0</v>
      </c>
      <c r="S16" s="300">
        <f t="shared" si="0"/>
        <v>0</v>
      </c>
      <c r="T16" s="266"/>
      <c r="U16" s="214">
        <f>'Labor Rates'!Q16</f>
        <v>0</v>
      </c>
      <c r="V16" s="226">
        <f t="shared" si="15"/>
        <v>0</v>
      </c>
      <c r="W16" s="224">
        <f>'Labor Rates'!S16</f>
        <v>0</v>
      </c>
      <c r="X16" s="226">
        <f t="shared" si="16"/>
        <v>0</v>
      </c>
      <c r="Y16" s="224">
        <f>'Labor Rates'!T16</f>
        <v>0</v>
      </c>
      <c r="Z16" s="229">
        <f t="shared" si="17"/>
        <v>0</v>
      </c>
      <c r="AA16" s="300">
        <f t="shared" si="1"/>
        <v>0</v>
      </c>
      <c r="AB16" s="266"/>
      <c r="AC16" s="214">
        <f>'Labor Rates'!W16</f>
        <v>0</v>
      </c>
      <c r="AD16" s="226">
        <f t="shared" si="18"/>
        <v>0</v>
      </c>
      <c r="AE16" s="224">
        <f>'Labor Rates'!Y16</f>
        <v>0</v>
      </c>
      <c r="AF16" s="226">
        <f t="shared" si="19"/>
        <v>0</v>
      </c>
      <c r="AG16" s="224">
        <f>'Labor Rates'!Z16</f>
        <v>0</v>
      </c>
      <c r="AH16" s="229">
        <f t="shared" si="20"/>
        <v>0</v>
      </c>
      <c r="AI16" s="300">
        <f t="shared" si="2"/>
        <v>0</v>
      </c>
      <c r="AJ16" s="266"/>
      <c r="AK16" s="214">
        <f>'Labor Rates'!AC16</f>
        <v>0</v>
      </c>
      <c r="AL16" s="226">
        <f t="shared" si="21"/>
        <v>0</v>
      </c>
      <c r="AM16" s="224">
        <f>'Labor Rates'!AE16</f>
        <v>0</v>
      </c>
      <c r="AN16" s="226">
        <f t="shared" si="22"/>
        <v>0</v>
      </c>
      <c r="AO16" s="224">
        <f>'Labor Rates'!AF16</f>
        <v>0</v>
      </c>
      <c r="AP16" s="229">
        <f t="shared" si="23"/>
        <v>0</v>
      </c>
      <c r="AQ16" s="300">
        <f t="shared" si="3"/>
        <v>0</v>
      </c>
      <c r="AR16" s="231"/>
      <c r="AS16" s="214">
        <f>'Labor Rates'!AI16</f>
        <v>0</v>
      </c>
      <c r="AT16" s="226">
        <f t="shared" si="24"/>
        <v>0</v>
      </c>
      <c r="AU16" s="224">
        <f>'Labor Rates'!AK16</f>
        <v>0</v>
      </c>
      <c r="AV16" s="226">
        <f t="shared" si="25"/>
        <v>0</v>
      </c>
      <c r="AW16" s="224">
        <f>'Labor Rates'!AL16</f>
        <v>0</v>
      </c>
      <c r="AX16" s="229">
        <f t="shared" si="26"/>
        <v>0</v>
      </c>
      <c r="AY16" s="300">
        <f t="shared" si="4"/>
        <v>0</v>
      </c>
      <c r="AZ16" s="316">
        <f t="shared" si="5"/>
        <v>0</v>
      </c>
      <c r="BA16" s="315">
        <f t="shared" si="6"/>
        <v>0</v>
      </c>
      <c r="BB16" s="308">
        <f t="shared" si="7"/>
        <v>0</v>
      </c>
    </row>
    <row r="17" spans="1:54" x14ac:dyDescent="0.25">
      <c r="A17" s="11"/>
      <c r="B17" s="383" t="str">
        <f>IF(ISBLANK('Labor Rates'!C17),"",'Labor Rates'!C17)</f>
        <v/>
      </c>
      <c r="C17" s="384" t="str">
        <f>IF(ISBLANK('Labor Rates'!D17),"",'Labor Rates'!D17)</f>
        <v/>
      </c>
      <c r="D17" s="285"/>
      <c r="E17" s="226">
        <f>'Labor Rates'!E17</f>
        <v>0</v>
      </c>
      <c r="F17" s="226">
        <f t="shared" si="8"/>
        <v>0</v>
      </c>
      <c r="G17" s="224">
        <f>'Labor Rates'!G17</f>
        <v>0</v>
      </c>
      <c r="H17" s="226">
        <f t="shared" si="9"/>
        <v>0</v>
      </c>
      <c r="I17" s="224">
        <f>'Labor Rates'!H17</f>
        <v>0</v>
      </c>
      <c r="J17" s="229">
        <f t="shared" si="10"/>
        <v>0</v>
      </c>
      <c r="K17" s="300">
        <f t="shared" si="11"/>
        <v>0</v>
      </c>
      <c r="L17" s="266"/>
      <c r="M17" s="214">
        <f>'Labor Rates'!K17</f>
        <v>0</v>
      </c>
      <c r="N17" s="226">
        <f t="shared" si="12"/>
        <v>0</v>
      </c>
      <c r="O17" s="224">
        <f>'Labor Rates'!M17</f>
        <v>0</v>
      </c>
      <c r="P17" s="226">
        <f t="shared" si="13"/>
        <v>0</v>
      </c>
      <c r="Q17" s="224">
        <f>'Labor Rates'!N17</f>
        <v>0</v>
      </c>
      <c r="R17" s="229">
        <f t="shared" si="14"/>
        <v>0</v>
      </c>
      <c r="S17" s="300">
        <f t="shared" si="0"/>
        <v>0</v>
      </c>
      <c r="T17" s="266"/>
      <c r="U17" s="214">
        <f>'Labor Rates'!Q17</f>
        <v>0</v>
      </c>
      <c r="V17" s="226">
        <f t="shared" si="15"/>
        <v>0</v>
      </c>
      <c r="W17" s="224">
        <f>'Labor Rates'!S17</f>
        <v>0</v>
      </c>
      <c r="X17" s="226">
        <f t="shared" si="16"/>
        <v>0</v>
      </c>
      <c r="Y17" s="224">
        <f>'Labor Rates'!T17</f>
        <v>0</v>
      </c>
      <c r="Z17" s="229">
        <f t="shared" si="17"/>
        <v>0</v>
      </c>
      <c r="AA17" s="300">
        <f t="shared" si="1"/>
        <v>0</v>
      </c>
      <c r="AB17" s="266"/>
      <c r="AC17" s="214">
        <f>'Labor Rates'!W17</f>
        <v>0</v>
      </c>
      <c r="AD17" s="226">
        <f t="shared" si="18"/>
        <v>0</v>
      </c>
      <c r="AE17" s="224">
        <f>'Labor Rates'!Y17</f>
        <v>0</v>
      </c>
      <c r="AF17" s="226">
        <f t="shared" si="19"/>
        <v>0</v>
      </c>
      <c r="AG17" s="224">
        <f>'Labor Rates'!Z17</f>
        <v>0</v>
      </c>
      <c r="AH17" s="229">
        <f t="shared" si="20"/>
        <v>0</v>
      </c>
      <c r="AI17" s="300">
        <f t="shared" si="2"/>
        <v>0</v>
      </c>
      <c r="AJ17" s="266"/>
      <c r="AK17" s="214">
        <f>'Labor Rates'!AC17</f>
        <v>0</v>
      </c>
      <c r="AL17" s="226">
        <f t="shared" si="21"/>
        <v>0</v>
      </c>
      <c r="AM17" s="224">
        <f>'Labor Rates'!AE17</f>
        <v>0</v>
      </c>
      <c r="AN17" s="226">
        <f t="shared" si="22"/>
        <v>0</v>
      </c>
      <c r="AO17" s="224">
        <f>'Labor Rates'!AF17</f>
        <v>0</v>
      </c>
      <c r="AP17" s="229">
        <f t="shared" si="23"/>
        <v>0</v>
      </c>
      <c r="AQ17" s="300">
        <f t="shared" si="3"/>
        <v>0</v>
      </c>
      <c r="AR17" s="231"/>
      <c r="AS17" s="214">
        <f>'Labor Rates'!AI17</f>
        <v>0</v>
      </c>
      <c r="AT17" s="226">
        <f t="shared" si="24"/>
        <v>0</v>
      </c>
      <c r="AU17" s="224">
        <f>'Labor Rates'!AK17</f>
        <v>0</v>
      </c>
      <c r="AV17" s="226">
        <f t="shared" si="25"/>
        <v>0</v>
      </c>
      <c r="AW17" s="224">
        <f>'Labor Rates'!AL17</f>
        <v>0</v>
      </c>
      <c r="AX17" s="229">
        <f t="shared" si="26"/>
        <v>0</v>
      </c>
      <c r="AY17" s="300">
        <f t="shared" si="4"/>
        <v>0</v>
      </c>
      <c r="AZ17" s="316">
        <f t="shared" si="5"/>
        <v>0</v>
      </c>
      <c r="BA17" s="315">
        <f t="shared" si="6"/>
        <v>0</v>
      </c>
      <c r="BB17" s="308">
        <f t="shared" si="7"/>
        <v>0</v>
      </c>
    </row>
    <row r="18" spans="1:54" x14ac:dyDescent="0.25">
      <c r="A18" s="11"/>
      <c r="B18" s="383" t="str">
        <f>IF(ISBLANK('Labor Rates'!C18),"",'Labor Rates'!C18)</f>
        <v/>
      </c>
      <c r="C18" s="384" t="str">
        <f>IF(ISBLANK('Labor Rates'!D18),"",'Labor Rates'!D18)</f>
        <v/>
      </c>
      <c r="D18" s="285"/>
      <c r="E18" s="226">
        <f>'Labor Rates'!E18</f>
        <v>0</v>
      </c>
      <c r="F18" s="226">
        <f t="shared" si="8"/>
        <v>0</v>
      </c>
      <c r="G18" s="224">
        <f>'Labor Rates'!G18</f>
        <v>0</v>
      </c>
      <c r="H18" s="226">
        <f t="shared" si="9"/>
        <v>0</v>
      </c>
      <c r="I18" s="224">
        <f>'Labor Rates'!H18</f>
        <v>0</v>
      </c>
      <c r="J18" s="229">
        <f t="shared" si="10"/>
        <v>0</v>
      </c>
      <c r="K18" s="300">
        <f t="shared" si="11"/>
        <v>0</v>
      </c>
      <c r="L18" s="266"/>
      <c r="M18" s="214">
        <f>'Labor Rates'!K18</f>
        <v>0</v>
      </c>
      <c r="N18" s="226">
        <f t="shared" si="12"/>
        <v>0</v>
      </c>
      <c r="O18" s="224">
        <f>'Labor Rates'!M18</f>
        <v>0</v>
      </c>
      <c r="P18" s="226">
        <f t="shared" si="13"/>
        <v>0</v>
      </c>
      <c r="Q18" s="224">
        <f>'Labor Rates'!N18</f>
        <v>0</v>
      </c>
      <c r="R18" s="229">
        <f t="shared" si="14"/>
        <v>0</v>
      </c>
      <c r="S18" s="300">
        <f t="shared" si="0"/>
        <v>0</v>
      </c>
      <c r="T18" s="266"/>
      <c r="U18" s="214">
        <f>'Labor Rates'!Q18</f>
        <v>0</v>
      </c>
      <c r="V18" s="226">
        <f t="shared" si="15"/>
        <v>0</v>
      </c>
      <c r="W18" s="224">
        <f>'Labor Rates'!S18</f>
        <v>0</v>
      </c>
      <c r="X18" s="226">
        <f t="shared" si="16"/>
        <v>0</v>
      </c>
      <c r="Y18" s="224">
        <f>'Labor Rates'!T18</f>
        <v>0</v>
      </c>
      <c r="Z18" s="229">
        <f t="shared" si="17"/>
        <v>0</v>
      </c>
      <c r="AA18" s="300">
        <f t="shared" si="1"/>
        <v>0</v>
      </c>
      <c r="AB18" s="266"/>
      <c r="AC18" s="214">
        <f>'Labor Rates'!W18</f>
        <v>0</v>
      </c>
      <c r="AD18" s="226">
        <f t="shared" si="18"/>
        <v>0</v>
      </c>
      <c r="AE18" s="224">
        <f>'Labor Rates'!Y18</f>
        <v>0</v>
      </c>
      <c r="AF18" s="226">
        <f t="shared" si="19"/>
        <v>0</v>
      </c>
      <c r="AG18" s="224">
        <f>'Labor Rates'!Z18</f>
        <v>0</v>
      </c>
      <c r="AH18" s="229">
        <f t="shared" si="20"/>
        <v>0</v>
      </c>
      <c r="AI18" s="300">
        <f t="shared" si="2"/>
        <v>0</v>
      </c>
      <c r="AJ18" s="266"/>
      <c r="AK18" s="214">
        <f>'Labor Rates'!AC18</f>
        <v>0</v>
      </c>
      <c r="AL18" s="226">
        <f t="shared" si="21"/>
        <v>0</v>
      </c>
      <c r="AM18" s="224">
        <f>'Labor Rates'!AE18</f>
        <v>0</v>
      </c>
      <c r="AN18" s="226">
        <f t="shared" si="22"/>
        <v>0</v>
      </c>
      <c r="AO18" s="224">
        <f>'Labor Rates'!AF18</f>
        <v>0</v>
      </c>
      <c r="AP18" s="229">
        <f t="shared" si="23"/>
        <v>0</v>
      </c>
      <c r="AQ18" s="300">
        <f t="shared" si="3"/>
        <v>0</v>
      </c>
      <c r="AR18" s="231"/>
      <c r="AS18" s="214">
        <f>'Labor Rates'!AI18</f>
        <v>0</v>
      </c>
      <c r="AT18" s="226">
        <f t="shared" si="24"/>
        <v>0</v>
      </c>
      <c r="AU18" s="224">
        <f>'Labor Rates'!AK18</f>
        <v>0</v>
      </c>
      <c r="AV18" s="226">
        <f t="shared" si="25"/>
        <v>0</v>
      </c>
      <c r="AW18" s="224">
        <f>'Labor Rates'!AL18</f>
        <v>0</v>
      </c>
      <c r="AX18" s="229">
        <f t="shared" si="26"/>
        <v>0</v>
      </c>
      <c r="AY18" s="300">
        <f t="shared" si="4"/>
        <v>0</v>
      </c>
      <c r="AZ18" s="316">
        <f t="shared" si="5"/>
        <v>0</v>
      </c>
      <c r="BA18" s="315">
        <f t="shared" si="6"/>
        <v>0</v>
      </c>
      <c r="BB18" s="308">
        <f t="shared" si="7"/>
        <v>0</v>
      </c>
    </row>
    <row r="19" spans="1:54" x14ac:dyDescent="0.25">
      <c r="A19" s="11"/>
      <c r="B19" s="383" t="str">
        <f>IF(ISBLANK('Labor Rates'!C19),"",'Labor Rates'!C19)</f>
        <v/>
      </c>
      <c r="C19" s="384" t="str">
        <f>IF(ISBLANK('Labor Rates'!D19),"",'Labor Rates'!D19)</f>
        <v/>
      </c>
      <c r="D19" s="285"/>
      <c r="E19" s="226">
        <f>'Labor Rates'!E19</f>
        <v>0</v>
      </c>
      <c r="F19" s="226">
        <f t="shared" si="8"/>
        <v>0</v>
      </c>
      <c r="G19" s="224">
        <f>'Labor Rates'!G19</f>
        <v>0</v>
      </c>
      <c r="H19" s="226">
        <f t="shared" si="9"/>
        <v>0</v>
      </c>
      <c r="I19" s="224">
        <f>'Labor Rates'!H19</f>
        <v>0</v>
      </c>
      <c r="J19" s="229">
        <f t="shared" si="10"/>
        <v>0</v>
      </c>
      <c r="K19" s="300">
        <f t="shared" si="11"/>
        <v>0</v>
      </c>
      <c r="L19" s="266"/>
      <c r="M19" s="214">
        <f>'Labor Rates'!K19</f>
        <v>0</v>
      </c>
      <c r="N19" s="226">
        <f t="shared" si="12"/>
        <v>0</v>
      </c>
      <c r="O19" s="224">
        <f>'Labor Rates'!M19</f>
        <v>0</v>
      </c>
      <c r="P19" s="226">
        <f t="shared" si="13"/>
        <v>0</v>
      </c>
      <c r="Q19" s="224">
        <f>'Labor Rates'!N19</f>
        <v>0</v>
      </c>
      <c r="R19" s="229">
        <f t="shared" si="14"/>
        <v>0</v>
      </c>
      <c r="S19" s="300">
        <f t="shared" si="0"/>
        <v>0</v>
      </c>
      <c r="T19" s="266"/>
      <c r="U19" s="214">
        <f>'Labor Rates'!Q19</f>
        <v>0</v>
      </c>
      <c r="V19" s="226">
        <f t="shared" si="15"/>
        <v>0</v>
      </c>
      <c r="W19" s="224">
        <f>'Labor Rates'!S19</f>
        <v>0</v>
      </c>
      <c r="X19" s="226">
        <f t="shared" si="16"/>
        <v>0</v>
      </c>
      <c r="Y19" s="224">
        <f>'Labor Rates'!T19</f>
        <v>0</v>
      </c>
      <c r="Z19" s="229">
        <f t="shared" si="17"/>
        <v>0</v>
      </c>
      <c r="AA19" s="300">
        <f t="shared" si="1"/>
        <v>0</v>
      </c>
      <c r="AB19" s="266"/>
      <c r="AC19" s="214">
        <f>'Labor Rates'!W19</f>
        <v>0</v>
      </c>
      <c r="AD19" s="226">
        <f t="shared" si="18"/>
        <v>0</v>
      </c>
      <c r="AE19" s="224">
        <f>'Labor Rates'!Y19</f>
        <v>0</v>
      </c>
      <c r="AF19" s="226">
        <f t="shared" si="19"/>
        <v>0</v>
      </c>
      <c r="AG19" s="224">
        <f>'Labor Rates'!Z19</f>
        <v>0</v>
      </c>
      <c r="AH19" s="229">
        <f t="shared" si="20"/>
        <v>0</v>
      </c>
      <c r="AI19" s="300">
        <f t="shared" si="2"/>
        <v>0</v>
      </c>
      <c r="AJ19" s="266"/>
      <c r="AK19" s="214">
        <f>'Labor Rates'!AC19</f>
        <v>0</v>
      </c>
      <c r="AL19" s="226">
        <f t="shared" si="21"/>
        <v>0</v>
      </c>
      <c r="AM19" s="224">
        <f>'Labor Rates'!AE19</f>
        <v>0</v>
      </c>
      <c r="AN19" s="226">
        <f t="shared" si="22"/>
        <v>0</v>
      </c>
      <c r="AO19" s="224">
        <f>'Labor Rates'!AF19</f>
        <v>0</v>
      </c>
      <c r="AP19" s="229">
        <f t="shared" si="23"/>
        <v>0</v>
      </c>
      <c r="AQ19" s="300">
        <f t="shared" si="3"/>
        <v>0</v>
      </c>
      <c r="AR19" s="231"/>
      <c r="AS19" s="214">
        <f>'Labor Rates'!AI19</f>
        <v>0</v>
      </c>
      <c r="AT19" s="226">
        <f t="shared" si="24"/>
        <v>0</v>
      </c>
      <c r="AU19" s="224">
        <f>'Labor Rates'!AK19</f>
        <v>0</v>
      </c>
      <c r="AV19" s="226">
        <f t="shared" si="25"/>
        <v>0</v>
      </c>
      <c r="AW19" s="224">
        <f>'Labor Rates'!AL19</f>
        <v>0</v>
      </c>
      <c r="AX19" s="229">
        <f t="shared" si="26"/>
        <v>0</v>
      </c>
      <c r="AY19" s="300">
        <f t="shared" si="4"/>
        <v>0</v>
      </c>
      <c r="AZ19" s="316">
        <f t="shared" si="5"/>
        <v>0</v>
      </c>
      <c r="BA19" s="315">
        <f t="shared" si="6"/>
        <v>0</v>
      </c>
      <c r="BB19" s="308">
        <f t="shared" si="7"/>
        <v>0</v>
      </c>
    </row>
    <row r="20" spans="1:54" x14ac:dyDescent="0.25">
      <c r="A20" s="11"/>
      <c r="B20" s="383" t="str">
        <f>IF(ISBLANK('Labor Rates'!C20),"",'Labor Rates'!C20)</f>
        <v/>
      </c>
      <c r="C20" s="384" t="str">
        <f>IF(ISBLANK('Labor Rates'!D20),"",'Labor Rates'!D20)</f>
        <v/>
      </c>
      <c r="D20" s="285"/>
      <c r="E20" s="226">
        <f>'Labor Rates'!E20</f>
        <v>0</v>
      </c>
      <c r="F20" s="226">
        <f t="shared" si="8"/>
        <v>0</v>
      </c>
      <c r="G20" s="224">
        <f>'Labor Rates'!G20</f>
        <v>0</v>
      </c>
      <c r="H20" s="226">
        <f t="shared" si="9"/>
        <v>0</v>
      </c>
      <c r="I20" s="224">
        <f>'Labor Rates'!H20</f>
        <v>0</v>
      </c>
      <c r="J20" s="229">
        <f t="shared" si="10"/>
        <v>0</v>
      </c>
      <c r="K20" s="300">
        <f t="shared" si="11"/>
        <v>0</v>
      </c>
      <c r="L20" s="266"/>
      <c r="M20" s="214">
        <f>'Labor Rates'!K20</f>
        <v>0</v>
      </c>
      <c r="N20" s="226">
        <f t="shared" si="12"/>
        <v>0</v>
      </c>
      <c r="O20" s="224">
        <f>'Labor Rates'!M20</f>
        <v>0</v>
      </c>
      <c r="P20" s="226">
        <f t="shared" si="13"/>
        <v>0</v>
      </c>
      <c r="Q20" s="224">
        <f>'Labor Rates'!N20</f>
        <v>0</v>
      </c>
      <c r="R20" s="229">
        <f t="shared" si="14"/>
        <v>0</v>
      </c>
      <c r="S20" s="300">
        <f t="shared" si="0"/>
        <v>0</v>
      </c>
      <c r="T20" s="266"/>
      <c r="U20" s="214">
        <f>'Labor Rates'!Q20</f>
        <v>0</v>
      </c>
      <c r="V20" s="226">
        <f t="shared" si="15"/>
        <v>0</v>
      </c>
      <c r="W20" s="224">
        <f>'Labor Rates'!S20</f>
        <v>0</v>
      </c>
      <c r="X20" s="226">
        <f t="shared" si="16"/>
        <v>0</v>
      </c>
      <c r="Y20" s="224">
        <f>'Labor Rates'!T20</f>
        <v>0</v>
      </c>
      <c r="Z20" s="229">
        <f t="shared" si="17"/>
        <v>0</v>
      </c>
      <c r="AA20" s="300">
        <f t="shared" si="1"/>
        <v>0</v>
      </c>
      <c r="AB20" s="266"/>
      <c r="AC20" s="214">
        <f>'Labor Rates'!W20</f>
        <v>0</v>
      </c>
      <c r="AD20" s="226">
        <f t="shared" si="18"/>
        <v>0</v>
      </c>
      <c r="AE20" s="224">
        <f>'Labor Rates'!Y20</f>
        <v>0</v>
      </c>
      <c r="AF20" s="226">
        <f t="shared" si="19"/>
        <v>0</v>
      </c>
      <c r="AG20" s="224">
        <f>'Labor Rates'!Z20</f>
        <v>0</v>
      </c>
      <c r="AH20" s="229">
        <f t="shared" si="20"/>
        <v>0</v>
      </c>
      <c r="AI20" s="300">
        <f t="shared" si="2"/>
        <v>0</v>
      </c>
      <c r="AJ20" s="266"/>
      <c r="AK20" s="214">
        <f>'Labor Rates'!AC20</f>
        <v>0</v>
      </c>
      <c r="AL20" s="226">
        <f t="shared" si="21"/>
        <v>0</v>
      </c>
      <c r="AM20" s="224">
        <f>'Labor Rates'!AE20</f>
        <v>0</v>
      </c>
      <c r="AN20" s="226">
        <f t="shared" si="22"/>
        <v>0</v>
      </c>
      <c r="AO20" s="224">
        <f>'Labor Rates'!AF20</f>
        <v>0</v>
      </c>
      <c r="AP20" s="229">
        <f t="shared" si="23"/>
        <v>0</v>
      </c>
      <c r="AQ20" s="300">
        <f t="shared" si="3"/>
        <v>0</v>
      </c>
      <c r="AR20" s="231"/>
      <c r="AS20" s="214">
        <f>'Labor Rates'!AI20</f>
        <v>0</v>
      </c>
      <c r="AT20" s="226">
        <f t="shared" si="24"/>
        <v>0</v>
      </c>
      <c r="AU20" s="224">
        <f>'Labor Rates'!AK20</f>
        <v>0</v>
      </c>
      <c r="AV20" s="226">
        <f t="shared" si="25"/>
        <v>0</v>
      </c>
      <c r="AW20" s="224">
        <f>'Labor Rates'!AL20</f>
        <v>0</v>
      </c>
      <c r="AX20" s="229">
        <f t="shared" si="26"/>
        <v>0</v>
      </c>
      <c r="AY20" s="300">
        <f t="shared" si="4"/>
        <v>0</v>
      </c>
      <c r="AZ20" s="316">
        <f t="shared" si="5"/>
        <v>0</v>
      </c>
      <c r="BA20" s="315">
        <f t="shared" si="6"/>
        <v>0</v>
      </c>
      <c r="BB20" s="308">
        <f t="shared" si="7"/>
        <v>0</v>
      </c>
    </row>
    <row r="21" spans="1:54" x14ac:dyDescent="0.25">
      <c r="A21" s="11"/>
      <c r="B21" s="383" t="str">
        <f>IF(ISBLANK('Labor Rates'!C21),"",'Labor Rates'!C21)</f>
        <v/>
      </c>
      <c r="C21" s="384" t="str">
        <f>IF(ISBLANK('Labor Rates'!D21),"",'Labor Rates'!D21)</f>
        <v/>
      </c>
      <c r="D21" s="285"/>
      <c r="E21" s="226">
        <f>'Labor Rates'!E21</f>
        <v>0</v>
      </c>
      <c r="F21" s="226">
        <f t="shared" si="8"/>
        <v>0</v>
      </c>
      <c r="G21" s="224">
        <f>'Labor Rates'!G21</f>
        <v>0</v>
      </c>
      <c r="H21" s="226">
        <f t="shared" si="9"/>
        <v>0</v>
      </c>
      <c r="I21" s="224">
        <f>'Labor Rates'!H21</f>
        <v>0</v>
      </c>
      <c r="J21" s="229">
        <f t="shared" si="10"/>
        <v>0</v>
      </c>
      <c r="K21" s="300">
        <f t="shared" si="11"/>
        <v>0</v>
      </c>
      <c r="L21" s="266"/>
      <c r="M21" s="214">
        <f>'Labor Rates'!K21</f>
        <v>0</v>
      </c>
      <c r="N21" s="226">
        <f t="shared" si="12"/>
        <v>0</v>
      </c>
      <c r="O21" s="224">
        <f>'Labor Rates'!M21</f>
        <v>0</v>
      </c>
      <c r="P21" s="226">
        <f t="shared" si="13"/>
        <v>0</v>
      </c>
      <c r="Q21" s="224">
        <f>'Labor Rates'!N21</f>
        <v>0</v>
      </c>
      <c r="R21" s="229">
        <f t="shared" si="14"/>
        <v>0</v>
      </c>
      <c r="S21" s="300">
        <f t="shared" si="0"/>
        <v>0</v>
      </c>
      <c r="T21" s="266"/>
      <c r="U21" s="214">
        <f>'Labor Rates'!Q21</f>
        <v>0</v>
      </c>
      <c r="V21" s="226">
        <f t="shared" si="15"/>
        <v>0</v>
      </c>
      <c r="W21" s="224">
        <f>'Labor Rates'!S21</f>
        <v>0</v>
      </c>
      <c r="X21" s="226">
        <f t="shared" si="16"/>
        <v>0</v>
      </c>
      <c r="Y21" s="224">
        <f>'Labor Rates'!T21</f>
        <v>0</v>
      </c>
      <c r="Z21" s="229">
        <f t="shared" si="17"/>
        <v>0</v>
      </c>
      <c r="AA21" s="300">
        <f t="shared" si="1"/>
        <v>0</v>
      </c>
      <c r="AB21" s="266"/>
      <c r="AC21" s="214">
        <f>'Labor Rates'!W21</f>
        <v>0</v>
      </c>
      <c r="AD21" s="226">
        <f t="shared" si="18"/>
        <v>0</v>
      </c>
      <c r="AE21" s="224">
        <f>'Labor Rates'!Y21</f>
        <v>0</v>
      </c>
      <c r="AF21" s="226">
        <f t="shared" si="19"/>
        <v>0</v>
      </c>
      <c r="AG21" s="224">
        <f>'Labor Rates'!Z21</f>
        <v>0</v>
      </c>
      <c r="AH21" s="229">
        <f t="shared" si="20"/>
        <v>0</v>
      </c>
      <c r="AI21" s="300">
        <f t="shared" si="2"/>
        <v>0</v>
      </c>
      <c r="AJ21" s="266"/>
      <c r="AK21" s="214">
        <f>'Labor Rates'!AC21</f>
        <v>0</v>
      </c>
      <c r="AL21" s="226">
        <f t="shared" si="21"/>
        <v>0</v>
      </c>
      <c r="AM21" s="224">
        <f>'Labor Rates'!AE21</f>
        <v>0</v>
      </c>
      <c r="AN21" s="226">
        <f t="shared" si="22"/>
        <v>0</v>
      </c>
      <c r="AO21" s="224">
        <f>'Labor Rates'!AF21</f>
        <v>0</v>
      </c>
      <c r="AP21" s="229">
        <f t="shared" si="23"/>
        <v>0</v>
      </c>
      <c r="AQ21" s="300">
        <f t="shared" si="3"/>
        <v>0</v>
      </c>
      <c r="AR21" s="231"/>
      <c r="AS21" s="214">
        <f>'Labor Rates'!AI21</f>
        <v>0</v>
      </c>
      <c r="AT21" s="226">
        <f t="shared" si="24"/>
        <v>0</v>
      </c>
      <c r="AU21" s="224">
        <f>'Labor Rates'!AK21</f>
        <v>0</v>
      </c>
      <c r="AV21" s="226">
        <f t="shared" si="25"/>
        <v>0</v>
      </c>
      <c r="AW21" s="224">
        <f>'Labor Rates'!AL21</f>
        <v>0</v>
      </c>
      <c r="AX21" s="229">
        <f t="shared" si="26"/>
        <v>0</v>
      </c>
      <c r="AY21" s="300">
        <f t="shared" si="4"/>
        <v>0</v>
      </c>
      <c r="AZ21" s="316">
        <f t="shared" si="5"/>
        <v>0</v>
      </c>
      <c r="BA21" s="315">
        <f t="shared" si="6"/>
        <v>0</v>
      </c>
      <c r="BB21" s="308">
        <f t="shared" si="7"/>
        <v>0</v>
      </c>
    </row>
    <row r="22" spans="1:54" x14ac:dyDescent="0.25">
      <c r="A22" s="11"/>
      <c r="B22" s="383" t="str">
        <f>IF(ISBLANK('Labor Rates'!C22),"",'Labor Rates'!C22)</f>
        <v/>
      </c>
      <c r="C22" s="384" t="str">
        <f>IF(ISBLANK('Labor Rates'!D22),"",'Labor Rates'!D22)</f>
        <v/>
      </c>
      <c r="D22" s="285"/>
      <c r="E22" s="226">
        <f>'Labor Rates'!E22</f>
        <v>0</v>
      </c>
      <c r="F22" s="226">
        <f t="shared" si="8"/>
        <v>0</v>
      </c>
      <c r="G22" s="224">
        <f>'Labor Rates'!G22</f>
        <v>0</v>
      </c>
      <c r="H22" s="226">
        <f t="shared" si="9"/>
        <v>0</v>
      </c>
      <c r="I22" s="224">
        <f>'Labor Rates'!H22</f>
        <v>0</v>
      </c>
      <c r="J22" s="229">
        <f t="shared" si="10"/>
        <v>0</v>
      </c>
      <c r="K22" s="300">
        <f t="shared" si="11"/>
        <v>0</v>
      </c>
      <c r="L22" s="266"/>
      <c r="M22" s="214">
        <f>'Labor Rates'!K22</f>
        <v>0</v>
      </c>
      <c r="N22" s="226">
        <f t="shared" si="12"/>
        <v>0</v>
      </c>
      <c r="O22" s="224">
        <f>'Labor Rates'!M22</f>
        <v>0</v>
      </c>
      <c r="P22" s="226">
        <f t="shared" si="13"/>
        <v>0</v>
      </c>
      <c r="Q22" s="224">
        <f>'Labor Rates'!N22</f>
        <v>0</v>
      </c>
      <c r="R22" s="229">
        <f t="shared" si="14"/>
        <v>0</v>
      </c>
      <c r="S22" s="300">
        <f t="shared" si="0"/>
        <v>0</v>
      </c>
      <c r="T22" s="266"/>
      <c r="U22" s="214">
        <f>'Labor Rates'!Q22</f>
        <v>0</v>
      </c>
      <c r="V22" s="226">
        <f t="shared" si="15"/>
        <v>0</v>
      </c>
      <c r="W22" s="224">
        <f>'Labor Rates'!S22</f>
        <v>0</v>
      </c>
      <c r="X22" s="226">
        <f t="shared" si="16"/>
        <v>0</v>
      </c>
      <c r="Y22" s="224">
        <f>'Labor Rates'!T22</f>
        <v>0</v>
      </c>
      <c r="Z22" s="229">
        <f t="shared" si="17"/>
        <v>0</v>
      </c>
      <c r="AA22" s="300">
        <f t="shared" si="1"/>
        <v>0</v>
      </c>
      <c r="AB22" s="266"/>
      <c r="AC22" s="214">
        <f>'Labor Rates'!W22</f>
        <v>0</v>
      </c>
      <c r="AD22" s="226">
        <f t="shared" si="18"/>
        <v>0</v>
      </c>
      <c r="AE22" s="224">
        <f>'Labor Rates'!Y22</f>
        <v>0</v>
      </c>
      <c r="AF22" s="226">
        <f t="shared" si="19"/>
        <v>0</v>
      </c>
      <c r="AG22" s="224">
        <f>'Labor Rates'!Z22</f>
        <v>0</v>
      </c>
      <c r="AH22" s="229">
        <f t="shared" si="20"/>
        <v>0</v>
      </c>
      <c r="AI22" s="300">
        <f t="shared" si="2"/>
        <v>0</v>
      </c>
      <c r="AJ22" s="266"/>
      <c r="AK22" s="214">
        <f>'Labor Rates'!AC22</f>
        <v>0</v>
      </c>
      <c r="AL22" s="226">
        <f t="shared" si="21"/>
        <v>0</v>
      </c>
      <c r="AM22" s="224">
        <f>'Labor Rates'!AE22</f>
        <v>0</v>
      </c>
      <c r="AN22" s="226">
        <f t="shared" si="22"/>
        <v>0</v>
      </c>
      <c r="AO22" s="224">
        <f>'Labor Rates'!AF22</f>
        <v>0</v>
      </c>
      <c r="AP22" s="229">
        <f t="shared" si="23"/>
        <v>0</v>
      </c>
      <c r="AQ22" s="300">
        <f t="shared" si="3"/>
        <v>0</v>
      </c>
      <c r="AR22" s="231"/>
      <c r="AS22" s="214">
        <f>'Labor Rates'!AI22</f>
        <v>0</v>
      </c>
      <c r="AT22" s="226">
        <f t="shared" si="24"/>
        <v>0</v>
      </c>
      <c r="AU22" s="224">
        <f>'Labor Rates'!AK22</f>
        <v>0</v>
      </c>
      <c r="AV22" s="226">
        <f t="shared" si="25"/>
        <v>0</v>
      </c>
      <c r="AW22" s="224">
        <f>'Labor Rates'!AL22</f>
        <v>0</v>
      </c>
      <c r="AX22" s="229">
        <f t="shared" si="26"/>
        <v>0</v>
      </c>
      <c r="AY22" s="300">
        <f t="shared" si="4"/>
        <v>0</v>
      </c>
      <c r="AZ22" s="316">
        <f t="shared" si="5"/>
        <v>0</v>
      </c>
      <c r="BA22" s="315">
        <f t="shared" si="6"/>
        <v>0</v>
      </c>
      <c r="BB22" s="308">
        <f t="shared" si="7"/>
        <v>0</v>
      </c>
    </row>
    <row r="23" spans="1:54" x14ac:dyDescent="0.25">
      <c r="A23" s="11"/>
      <c r="B23" s="383" t="str">
        <f>IF(ISBLANK('Labor Rates'!C23),"",'Labor Rates'!C23)</f>
        <v/>
      </c>
      <c r="C23" s="384" t="str">
        <f>IF(ISBLANK('Labor Rates'!D23),"",'Labor Rates'!D23)</f>
        <v/>
      </c>
      <c r="D23" s="285"/>
      <c r="E23" s="226">
        <f>'Labor Rates'!E23</f>
        <v>0</v>
      </c>
      <c r="F23" s="226">
        <f t="shared" si="8"/>
        <v>0</v>
      </c>
      <c r="G23" s="224">
        <f>'Labor Rates'!G23</f>
        <v>0</v>
      </c>
      <c r="H23" s="226">
        <f t="shared" si="9"/>
        <v>0</v>
      </c>
      <c r="I23" s="224">
        <f>'Labor Rates'!H23</f>
        <v>0</v>
      </c>
      <c r="J23" s="229">
        <f t="shared" si="10"/>
        <v>0</v>
      </c>
      <c r="K23" s="300">
        <f t="shared" si="11"/>
        <v>0</v>
      </c>
      <c r="L23" s="266"/>
      <c r="M23" s="214">
        <f>'Labor Rates'!K23</f>
        <v>0</v>
      </c>
      <c r="N23" s="226">
        <f t="shared" si="12"/>
        <v>0</v>
      </c>
      <c r="O23" s="224">
        <f>'Labor Rates'!M23</f>
        <v>0</v>
      </c>
      <c r="P23" s="226">
        <f t="shared" si="13"/>
        <v>0</v>
      </c>
      <c r="Q23" s="224">
        <f>'Labor Rates'!N23</f>
        <v>0</v>
      </c>
      <c r="R23" s="229">
        <f t="shared" si="14"/>
        <v>0</v>
      </c>
      <c r="S23" s="300">
        <f t="shared" si="0"/>
        <v>0</v>
      </c>
      <c r="T23" s="266"/>
      <c r="U23" s="214">
        <f>'Labor Rates'!Q23</f>
        <v>0</v>
      </c>
      <c r="V23" s="226">
        <f t="shared" si="15"/>
        <v>0</v>
      </c>
      <c r="W23" s="224">
        <f>'Labor Rates'!S23</f>
        <v>0</v>
      </c>
      <c r="X23" s="226">
        <f t="shared" si="16"/>
        <v>0</v>
      </c>
      <c r="Y23" s="224">
        <f>'Labor Rates'!T23</f>
        <v>0</v>
      </c>
      <c r="Z23" s="229">
        <f t="shared" si="17"/>
        <v>0</v>
      </c>
      <c r="AA23" s="300">
        <f t="shared" si="1"/>
        <v>0</v>
      </c>
      <c r="AB23" s="266"/>
      <c r="AC23" s="214">
        <f>'Labor Rates'!W23</f>
        <v>0</v>
      </c>
      <c r="AD23" s="226">
        <f t="shared" si="18"/>
        <v>0</v>
      </c>
      <c r="AE23" s="224">
        <f>'Labor Rates'!Y23</f>
        <v>0</v>
      </c>
      <c r="AF23" s="226">
        <f t="shared" si="19"/>
        <v>0</v>
      </c>
      <c r="AG23" s="224">
        <f>'Labor Rates'!Z23</f>
        <v>0</v>
      </c>
      <c r="AH23" s="229">
        <f t="shared" si="20"/>
        <v>0</v>
      </c>
      <c r="AI23" s="300">
        <f t="shared" si="2"/>
        <v>0</v>
      </c>
      <c r="AJ23" s="266"/>
      <c r="AK23" s="214">
        <f>'Labor Rates'!AC23</f>
        <v>0</v>
      </c>
      <c r="AL23" s="226">
        <f t="shared" si="21"/>
        <v>0</v>
      </c>
      <c r="AM23" s="224">
        <f>'Labor Rates'!AE23</f>
        <v>0</v>
      </c>
      <c r="AN23" s="226">
        <f t="shared" si="22"/>
        <v>0</v>
      </c>
      <c r="AO23" s="224">
        <f>'Labor Rates'!AF23</f>
        <v>0</v>
      </c>
      <c r="AP23" s="229">
        <f t="shared" si="23"/>
        <v>0</v>
      </c>
      <c r="AQ23" s="300">
        <f t="shared" si="3"/>
        <v>0</v>
      </c>
      <c r="AR23" s="231"/>
      <c r="AS23" s="214">
        <f>'Labor Rates'!AI23</f>
        <v>0</v>
      </c>
      <c r="AT23" s="226">
        <f t="shared" si="24"/>
        <v>0</v>
      </c>
      <c r="AU23" s="224">
        <f>'Labor Rates'!AK23</f>
        <v>0</v>
      </c>
      <c r="AV23" s="226">
        <f t="shared" si="25"/>
        <v>0</v>
      </c>
      <c r="AW23" s="224">
        <f>'Labor Rates'!AL23</f>
        <v>0</v>
      </c>
      <c r="AX23" s="229">
        <f t="shared" si="26"/>
        <v>0</v>
      </c>
      <c r="AY23" s="300">
        <f t="shared" si="4"/>
        <v>0</v>
      </c>
      <c r="AZ23" s="316">
        <f t="shared" si="5"/>
        <v>0</v>
      </c>
      <c r="BA23" s="315">
        <f t="shared" si="6"/>
        <v>0</v>
      </c>
      <c r="BB23" s="308">
        <f t="shared" si="7"/>
        <v>0</v>
      </c>
    </row>
    <row r="24" spans="1:54" x14ac:dyDescent="0.25">
      <c r="A24" s="11"/>
      <c r="B24" s="383" t="str">
        <f>IF(ISBLANK('Labor Rates'!C24),"",'Labor Rates'!C24)</f>
        <v/>
      </c>
      <c r="C24" s="384" t="str">
        <f>IF(ISBLANK('Labor Rates'!D24),"",'Labor Rates'!D24)</f>
        <v/>
      </c>
      <c r="D24" s="285"/>
      <c r="E24" s="226">
        <f>'Labor Rates'!E24</f>
        <v>0</v>
      </c>
      <c r="F24" s="226">
        <f t="shared" si="8"/>
        <v>0</v>
      </c>
      <c r="G24" s="224">
        <f>'Labor Rates'!G24</f>
        <v>0</v>
      </c>
      <c r="H24" s="226">
        <f t="shared" si="9"/>
        <v>0</v>
      </c>
      <c r="I24" s="224">
        <f>'Labor Rates'!H24</f>
        <v>0</v>
      </c>
      <c r="J24" s="229">
        <f t="shared" si="10"/>
        <v>0</v>
      </c>
      <c r="K24" s="300">
        <f t="shared" si="11"/>
        <v>0</v>
      </c>
      <c r="L24" s="266"/>
      <c r="M24" s="214">
        <f>'Labor Rates'!K24</f>
        <v>0</v>
      </c>
      <c r="N24" s="226">
        <f t="shared" si="12"/>
        <v>0</v>
      </c>
      <c r="O24" s="224">
        <f>'Labor Rates'!M24</f>
        <v>0</v>
      </c>
      <c r="P24" s="226">
        <f t="shared" si="13"/>
        <v>0</v>
      </c>
      <c r="Q24" s="224">
        <f>'Labor Rates'!N24</f>
        <v>0</v>
      </c>
      <c r="R24" s="229">
        <f t="shared" si="14"/>
        <v>0</v>
      </c>
      <c r="S24" s="300">
        <f t="shared" si="0"/>
        <v>0</v>
      </c>
      <c r="T24" s="266"/>
      <c r="U24" s="214">
        <f>'Labor Rates'!Q24</f>
        <v>0</v>
      </c>
      <c r="V24" s="226">
        <f t="shared" si="15"/>
        <v>0</v>
      </c>
      <c r="W24" s="224">
        <f>'Labor Rates'!S24</f>
        <v>0</v>
      </c>
      <c r="X24" s="226">
        <f t="shared" si="16"/>
        <v>0</v>
      </c>
      <c r="Y24" s="224">
        <f>'Labor Rates'!T24</f>
        <v>0</v>
      </c>
      <c r="Z24" s="229">
        <f t="shared" si="17"/>
        <v>0</v>
      </c>
      <c r="AA24" s="300">
        <f t="shared" si="1"/>
        <v>0</v>
      </c>
      <c r="AB24" s="266"/>
      <c r="AC24" s="214">
        <f>'Labor Rates'!W24</f>
        <v>0</v>
      </c>
      <c r="AD24" s="226">
        <f t="shared" si="18"/>
        <v>0</v>
      </c>
      <c r="AE24" s="224">
        <f>'Labor Rates'!Y24</f>
        <v>0</v>
      </c>
      <c r="AF24" s="226">
        <f t="shared" si="19"/>
        <v>0</v>
      </c>
      <c r="AG24" s="224">
        <f>'Labor Rates'!Z24</f>
        <v>0</v>
      </c>
      <c r="AH24" s="229">
        <f t="shared" si="20"/>
        <v>0</v>
      </c>
      <c r="AI24" s="300">
        <f t="shared" si="2"/>
        <v>0</v>
      </c>
      <c r="AJ24" s="266"/>
      <c r="AK24" s="214">
        <f>'Labor Rates'!AC24</f>
        <v>0</v>
      </c>
      <c r="AL24" s="226">
        <f t="shared" si="21"/>
        <v>0</v>
      </c>
      <c r="AM24" s="224">
        <f>'Labor Rates'!AE24</f>
        <v>0</v>
      </c>
      <c r="AN24" s="226">
        <f t="shared" si="22"/>
        <v>0</v>
      </c>
      <c r="AO24" s="224">
        <f>'Labor Rates'!AF24</f>
        <v>0</v>
      </c>
      <c r="AP24" s="229">
        <f t="shared" si="23"/>
        <v>0</v>
      </c>
      <c r="AQ24" s="300">
        <f t="shared" si="3"/>
        <v>0</v>
      </c>
      <c r="AR24" s="231"/>
      <c r="AS24" s="214">
        <f>'Labor Rates'!AI24</f>
        <v>0</v>
      </c>
      <c r="AT24" s="226">
        <f t="shared" si="24"/>
        <v>0</v>
      </c>
      <c r="AU24" s="224">
        <f>'Labor Rates'!AK24</f>
        <v>0</v>
      </c>
      <c r="AV24" s="226">
        <f t="shared" si="25"/>
        <v>0</v>
      </c>
      <c r="AW24" s="224">
        <f>'Labor Rates'!AL24</f>
        <v>0</v>
      </c>
      <c r="AX24" s="229">
        <f t="shared" si="26"/>
        <v>0</v>
      </c>
      <c r="AY24" s="300">
        <f t="shared" si="4"/>
        <v>0</v>
      </c>
      <c r="AZ24" s="316">
        <f t="shared" si="5"/>
        <v>0</v>
      </c>
      <c r="BA24" s="315">
        <f t="shared" si="6"/>
        <v>0</v>
      </c>
      <c r="BB24" s="308">
        <f t="shared" si="7"/>
        <v>0</v>
      </c>
    </row>
    <row r="25" spans="1:54" x14ac:dyDescent="0.25">
      <c r="A25" s="11"/>
      <c r="B25" s="383" t="str">
        <f>IF(ISBLANK('Labor Rates'!C25),"",'Labor Rates'!C25)</f>
        <v/>
      </c>
      <c r="C25" s="384" t="str">
        <f>IF(ISBLANK('Labor Rates'!D25),"",'Labor Rates'!D25)</f>
        <v/>
      </c>
      <c r="D25" s="285"/>
      <c r="E25" s="226">
        <f>'Labor Rates'!E25</f>
        <v>0</v>
      </c>
      <c r="F25" s="226">
        <f t="shared" si="8"/>
        <v>0</v>
      </c>
      <c r="G25" s="224">
        <f>'Labor Rates'!G25</f>
        <v>0</v>
      </c>
      <c r="H25" s="226">
        <f t="shared" si="9"/>
        <v>0</v>
      </c>
      <c r="I25" s="224">
        <f>'Labor Rates'!H25</f>
        <v>0</v>
      </c>
      <c r="J25" s="229">
        <f t="shared" si="10"/>
        <v>0</v>
      </c>
      <c r="K25" s="300">
        <f t="shared" si="11"/>
        <v>0</v>
      </c>
      <c r="L25" s="266"/>
      <c r="M25" s="214">
        <f>'Labor Rates'!K25</f>
        <v>0</v>
      </c>
      <c r="N25" s="226">
        <f t="shared" si="12"/>
        <v>0</v>
      </c>
      <c r="O25" s="224">
        <f>'Labor Rates'!M25</f>
        <v>0</v>
      </c>
      <c r="P25" s="226">
        <f t="shared" si="13"/>
        <v>0</v>
      </c>
      <c r="Q25" s="224">
        <f>'Labor Rates'!N25</f>
        <v>0</v>
      </c>
      <c r="R25" s="229">
        <f t="shared" si="14"/>
        <v>0</v>
      </c>
      <c r="S25" s="300">
        <f t="shared" si="0"/>
        <v>0</v>
      </c>
      <c r="T25" s="266"/>
      <c r="U25" s="214">
        <f>'Labor Rates'!Q25</f>
        <v>0</v>
      </c>
      <c r="V25" s="226">
        <f t="shared" si="15"/>
        <v>0</v>
      </c>
      <c r="W25" s="224">
        <f>'Labor Rates'!S25</f>
        <v>0</v>
      </c>
      <c r="X25" s="226">
        <f t="shared" si="16"/>
        <v>0</v>
      </c>
      <c r="Y25" s="224">
        <f>'Labor Rates'!T25</f>
        <v>0</v>
      </c>
      <c r="Z25" s="229">
        <f t="shared" si="17"/>
        <v>0</v>
      </c>
      <c r="AA25" s="300">
        <f t="shared" si="1"/>
        <v>0</v>
      </c>
      <c r="AB25" s="266"/>
      <c r="AC25" s="214">
        <f>'Labor Rates'!W25</f>
        <v>0</v>
      </c>
      <c r="AD25" s="226">
        <f t="shared" si="18"/>
        <v>0</v>
      </c>
      <c r="AE25" s="224">
        <f>'Labor Rates'!Y25</f>
        <v>0</v>
      </c>
      <c r="AF25" s="226">
        <f t="shared" si="19"/>
        <v>0</v>
      </c>
      <c r="AG25" s="224">
        <f>'Labor Rates'!Z25</f>
        <v>0</v>
      </c>
      <c r="AH25" s="229">
        <f t="shared" si="20"/>
        <v>0</v>
      </c>
      <c r="AI25" s="300">
        <f t="shared" si="2"/>
        <v>0</v>
      </c>
      <c r="AJ25" s="266"/>
      <c r="AK25" s="214">
        <f>'Labor Rates'!AC25</f>
        <v>0</v>
      </c>
      <c r="AL25" s="226">
        <f t="shared" si="21"/>
        <v>0</v>
      </c>
      <c r="AM25" s="224">
        <f>'Labor Rates'!AE25</f>
        <v>0</v>
      </c>
      <c r="AN25" s="226">
        <f t="shared" si="22"/>
        <v>0</v>
      </c>
      <c r="AO25" s="224">
        <f>'Labor Rates'!AF25</f>
        <v>0</v>
      </c>
      <c r="AP25" s="229">
        <f t="shared" si="23"/>
        <v>0</v>
      </c>
      <c r="AQ25" s="300">
        <f t="shared" si="3"/>
        <v>0</v>
      </c>
      <c r="AR25" s="231"/>
      <c r="AS25" s="214">
        <f>'Labor Rates'!AI25</f>
        <v>0</v>
      </c>
      <c r="AT25" s="226">
        <f t="shared" si="24"/>
        <v>0</v>
      </c>
      <c r="AU25" s="224">
        <f>'Labor Rates'!AK25</f>
        <v>0</v>
      </c>
      <c r="AV25" s="226">
        <f t="shared" si="25"/>
        <v>0</v>
      </c>
      <c r="AW25" s="224">
        <f>'Labor Rates'!AL25</f>
        <v>0</v>
      </c>
      <c r="AX25" s="229">
        <f t="shared" si="26"/>
        <v>0</v>
      </c>
      <c r="AY25" s="300">
        <f t="shared" si="4"/>
        <v>0</v>
      </c>
      <c r="AZ25" s="316">
        <f t="shared" si="5"/>
        <v>0</v>
      </c>
      <c r="BA25" s="315">
        <f t="shared" si="6"/>
        <v>0</v>
      </c>
      <c r="BB25" s="308">
        <f t="shared" si="7"/>
        <v>0</v>
      </c>
    </row>
    <row r="26" spans="1:54" x14ac:dyDescent="0.25">
      <c r="A26" s="11"/>
      <c r="B26" s="383" t="str">
        <f>IF(ISBLANK('Labor Rates'!C26),"",'Labor Rates'!C26)</f>
        <v/>
      </c>
      <c r="C26" s="384" t="str">
        <f>IF(ISBLANK('Labor Rates'!D26),"",'Labor Rates'!D26)</f>
        <v/>
      </c>
      <c r="D26" s="285"/>
      <c r="E26" s="226">
        <f>'Labor Rates'!E26</f>
        <v>0</v>
      </c>
      <c r="F26" s="226">
        <f t="shared" si="8"/>
        <v>0</v>
      </c>
      <c r="G26" s="224">
        <f>'Labor Rates'!G26</f>
        <v>0</v>
      </c>
      <c r="H26" s="226">
        <f t="shared" si="9"/>
        <v>0</v>
      </c>
      <c r="I26" s="224">
        <f>'Labor Rates'!H26</f>
        <v>0</v>
      </c>
      <c r="J26" s="229">
        <f t="shared" si="10"/>
        <v>0</v>
      </c>
      <c r="K26" s="300">
        <f t="shared" si="11"/>
        <v>0</v>
      </c>
      <c r="L26" s="266"/>
      <c r="M26" s="214">
        <f>'Labor Rates'!K26</f>
        <v>0</v>
      </c>
      <c r="N26" s="226">
        <f t="shared" si="12"/>
        <v>0</v>
      </c>
      <c r="O26" s="224">
        <f>'Labor Rates'!M26</f>
        <v>0</v>
      </c>
      <c r="P26" s="226">
        <f t="shared" si="13"/>
        <v>0</v>
      </c>
      <c r="Q26" s="224">
        <f>'Labor Rates'!N26</f>
        <v>0</v>
      </c>
      <c r="R26" s="229">
        <f t="shared" si="14"/>
        <v>0</v>
      </c>
      <c r="S26" s="300">
        <f t="shared" si="0"/>
        <v>0</v>
      </c>
      <c r="T26" s="266"/>
      <c r="U26" s="214">
        <f>'Labor Rates'!Q26</f>
        <v>0</v>
      </c>
      <c r="V26" s="226">
        <f t="shared" si="15"/>
        <v>0</v>
      </c>
      <c r="W26" s="224">
        <f>'Labor Rates'!S26</f>
        <v>0</v>
      </c>
      <c r="X26" s="226">
        <f t="shared" si="16"/>
        <v>0</v>
      </c>
      <c r="Y26" s="224">
        <f>'Labor Rates'!T26</f>
        <v>0</v>
      </c>
      <c r="Z26" s="229">
        <f t="shared" si="17"/>
        <v>0</v>
      </c>
      <c r="AA26" s="300">
        <f t="shared" si="1"/>
        <v>0</v>
      </c>
      <c r="AB26" s="266"/>
      <c r="AC26" s="214">
        <f>'Labor Rates'!W26</f>
        <v>0</v>
      </c>
      <c r="AD26" s="226">
        <f t="shared" si="18"/>
        <v>0</v>
      </c>
      <c r="AE26" s="224">
        <f>'Labor Rates'!Y26</f>
        <v>0</v>
      </c>
      <c r="AF26" s="226">
        <f t="shared" si="19"/>
        <v>0</v>
      </c>
      <c r="AG26" s="224">
        <f>'Labor Rates'!Z26</f>
        <v>0</v>
      </c>
      <c r="AH26" s="229">
        <f t="shared" si="20"/>
        <v>0</v>
      </c>
      <c r="AI26" s="300">
        <f t="shared" si="2"/>
        <v>0</v>
      </c>
      <c r="AJ26" s="266"/>
      <c r="AK26" s="214">
        <f>'Labor Rates'!AC26</f>
        <v>0</v>
      </c>
      <c r="AL26" s="226">
        <f t="shared" si="21"/>
        <v>0</v>
      </c>
      <c r="AM26" s="224">
        <f>'Labor Rates'!AE26</f>
        <v>0</v>
      </c>
      <c r="AN26" s="226">
        <f t="shared" si="22"/>
        <v>0</v>
      </c>
      <c r="AO26" s="224">
        <f>'Labor Rates'!AF26</f>
        <v>0</v>
      </c>
      <c r="AP26" s="229">
        <f t="shared" si="23"/>
        <v>0</v>
      </c>
      <c r="AQ26" s="300">
        <f t="shared" si="3"/>
        <v>0</v>
      </c>
      <c r="AR26" s="231"/>
      <c r="AS26" s="214">
        <f>'Labor Rates'!AI26</f>
        <v>0</v>
      </c>
      <c r="AT26" s="226">
        <f t="shared" si="24"/>
        <v>0</v>
      </c>
      <c r="AU26" s="224">
        <f>'Labor Rates'!AK26</f>
        <v>0</v>
      </c>
      <c r="AV26" s="226">
        <f t="shared" si="25"/>
        <v>0</v>
      </c>
      <c r="AW26" s="224">
        <f>'Labor Rates'!AL26</f>
        <v>0</v>
      </c>
      <c r="AX26" s="229">
        <f t="shared" si="26"/>
        <v>0</v>
      </c>
      <c r="AY26" s="300">
        <f t="shared" si="4"/>
        <v>0</v>
      </c>
      <c r="AZ26" s="316">
        <f t="shared" si="5"/>
        <v>0</v>
      </c>
      <c r="BA26" s="315">
        <f t="shared" si="6"/>
        <v>0</v>
      </c>
      <c r="BB26" s="308">
        <f t="shared" si="7"/>
        <v>0</v>
      </c>
    </row>
    <row r="27" spans="1:54" x14ac:dyDescent="0.25">
      <c r="A27" s="11"/>
      <c r="B27" s="383" t="str">
        <f>IF(ISBLANK('Labor Rates'!C27),"",'Labor Rates'!C27)</f>
        <v/>
      </c>
      <c r="C27" s="384" t="str">
        <f>IF(ISBLANK('Labor Rates'!D27),"",'Labor Rates'!D27)</f>
        <v/>
      </c>
      <c r="D27" s="285"/>
      <c r="E27" s="226">
        <f>'Labor Rates'!E27</f>
        <v>0</v>
      </c>
      <c r="F27" s="226">
        <f t="shared" si="8"/>
        <v>0</v>
      </c>
      <c r="G27" s="224">
        <f>'Labor Rates'!G27</f>
        <v>0</v>
      </c>
      <c r="H27" s="226">
        <f t="shared" si="9"/>
        <v>0</v>
      </c>
      <c r="I27" s="224">
        <f>'Labor Rates'!H27</f>
        <v>0</v>
      </c>
      <c r="J27" s="229">
        <f t="shared" si="10"/>
        <v>0</v>
      </c>
      <c r="K27" s="300">
        <f t="shared" si="11"/>
        <v>0</v>
      </c>
      <c r="L27" s="266"/>
      <c r="M27" s="214">
        <f>'Labor Rates'!K27</f>
        <v>0</v>
      </c>
      <c r="N27" s="226">
        <f t="shared" si="12"/>
        <v>0</v>
      </c>
      <c r="O27" s="224">
        <f>'Labor Rates'!M27</f>
        <v>0</v>
      </c>
      <c r="P27" s="226">
        <f t="shared" si="13"/>
        <v>0</v>
      </c>
      <c r="Q27" s="224">
        <f>'Labor Rates'!N27</f>
        <v>0</v>
      </c>
      <c r="R27" s="229">
        <f t="shared" si="14"/>
        <v>0</v>
      </c>
      <c r="S27" s="300">
        <f t="shared" si="0"/>
        <v>0</v>
      </c>
      <c r="T27" s="266"/>
      <c r="U27" s="214">
        <f>'Labor Rates'!Q27</f>
        <v>0</v>
      </c>
      <c r="V27" s="226">
        <f t="shared" si="15"/>
        <v>0</v>
      </c>
      <c r="W27" s="224">
        <f>'Labor Rates'!S27</f>
        <v>0</v>
      </c>
      <c r="X27" s="226">
        <f t="shared" si="16"/>
        <v>0</v>
      </c>
      <c r="Y27" s="224">
        <f>'Labor Rates'!T27</f>
        <v>0</v>
      </c>
      <c r="Z27" s="229">
        <f t="shared" si="17"/>
        <v>0</v>
      </c>
      <c r="AA27" s="300">
        <f t="shared" si="1"/>
        <v>0</v>
      </c>
      <c r="AB27" s="266"/>
      <c r="AC27" s="214">
        <f>'Labor Rates'!W27</f>
        <v>0</v>
      </c>
      <c r="AD27" s="226">
        <f t="shared" si="18"/>
        <v>0</v>
      </c>
      <c r="AE27" s="224">
        <f>'Labor Rates'!Y27</f>
        <v>0</v>
      </c>
      <c r="AF27" s="226">
        <f t="shared" si="19"/>
        <v>0</v>
      </c>
      <c r="AG27" s="224">
        <f>'Labor Rates'!Z27</f>
        <v>0</v>
      </c>
      <c r="AH27" s="229">
        <f t="shared" si="20"/>
        <v>0</v>
      </c>
      <c r="AI27" s="300">
        <f t="shared" si="2"/>
        <v>0</v>
      </c>
      <c r="AJ27" s="266"/>
      <c r="AK27" s="214">
        <f>'Labor Rates'!AC27</f>
        <v>0</v>
      </c>
      <c r="AL27" s="226">
        <f t="shared" si="21"/>
        <v>0</v>
      </c>
      <c r="AM27" s="224">
        <f>'Labor Rates'!AE27</f>
        <v>0</v>
      </c>
      <c r="AN27" s="226">
        <f t="shared" si="22"/>
        <v>0</v>
      </c>
      <c r="AO27" s="224">
        <f>'Labor Rates'!AF27</f>
        <v>0</v>
      </c>
      <c r="AP27" s="229">
        <f t="shared" si="23"/>
        <v>0</v>
      </c>
      <c r="AQ27" s="300">
        <f t="shared" si="3"/>
        <v>0</v>
      </c>
      <c r="AR27" s="231"/>
      <c r="AS27" s="214">
        <f>'Labor Rates'!AI27</f>
        <v>0</v>
      </c>
      <c r="AT27" s="226">
        <f t="shared" si="24"/>
        <v>0</v>
      </c>
      <c r="AU27" s="224">
        <f>'Labor Rates'!AK27</f>
        <v>0</v>
      </c>
      <c r="AV27" s="226">
        <f t="shared" si="25"/>
        <v>0</v>
      </c>
      <c r="AW27" s="224">
        <f>'Labor Rates'!AL27</f>
        <v>0</v>
      </c>
      <c r="AX27" s="229">
        <f t="shared" si="26"/>
        <v>0</v>
      </c>
      <c r="AY27" s="300">
        <f t="shared" si="4"/>
        <v>0</v>
      </c>
      <c r="AZ27" s="316">
        <f t="shared" si="5"/>
        <v>0</v>
      </c>
      <c r="BA27" s="315">
        <f t="shared" si="6"/>
        <v>0</v>
      </c>
      <c r="BB27" s="308">
        <f t="shared" si="7"/>
        <v>0</v>
      </c>
    </row>
    <row r="28" spans="1:54" x14ac:dyDescent="0.25">
      <c r="A28" s="11"/>
      <c r="B28" s="383" t="str">
        <f>IF(ISBLANK('Labor Rates'!C28),"",'Labor Rates'!C28)</f>
        <v/>
      </c>
      <c r="C28" s="384" t="str">
        <f>IF(ISBLANK('Labor Rates'!D28),"",'Labor Rates'!D28)</f>
        <v/>
      </c>
      <c r="D28" s="285"/>
      <c r="E28" s="226">
        <f>'Labor Rates'!E28</f>
        <v>0</v>
      </c>
      <c r="F28" s="226">
        <f t="shared" si="8"/>
        <v>0</v>
      </c>
      <c r="G28" s="224">
        <f>'Labor Rates'!G28</f>
        <v>0</v>
      </c>
      <c r="H28" s="226">
        <f t="shared" si="9"/>
        <v>0</v>
      </c>
      <c r="I28" s="224">
        <f>'Labor Rates'!H28</f>
        <v>0</v>
      </c>
      <c r="J28" s="229">
        <f t="shared" si="10"/>
        <v>0</v>
      </c>
      <c r="K28" s="300">
        <f t="shared" si="11"/>
        <v>0</v>
      </c>
      <c r="L28" s="266"/>
      <c r="M28" s="214">
        <f>'Labor Rates'!K28</f>
        <v>0</v>
      </c>
      <c r="N28" s="226">
        <f t="shared" si="12"/>
        <v>0</v>
      </c>
      <c r="O28" s="224">
        <f>'Labor Rates'!M28</f>
        <v>0</v>
      </c>
      <c r="P28" s="226">
        <f t="shared" si="13"/>
        <v>0</v>
      </c>
      <c r="Q28" s="224">
        <f>'Labor Rates'!N28</f>
        <v>0</v>
      </c>
      <c r="R28" s="229">
        <f t="shared" si="14"/>
        <v>0</v>
      </c>
      <c r="S28" s="300">
        <f t="shared" si="0"/>
        <v>0</v>
      </c>
      <c r="T28" s="266"/>
      <c r="U28" s="214">
        <f>'Labor Rates'!Q28</f>
        <v>0</v>
      </c>
      <c r="V28" s="226">
        <f t="shared" si="15"/>
        <v>0</v>
      </c>
      <c r="W28" s="224">
        <f>'Labor Rates'!S28</f>
        <v>0</v>
      </c>
      <c r="X28" s="226">
        <f t="shared" si="16"/>
        <v>0</v>
      </c>
      <c r="Y28" s="224">
        <f>'Labor Rates'!T28</f>
        <v>0</v>
      </c>
      <c r="Z28" s="229">
        <f t="shared" si="17"/>
        <v>0</v>
      </c>
      <c r="AA28" s="300">
        <f t="shared" si="1"/>
        <v>0</v>
      </c>
      <c r="AB28" s="266"/>
      <c r="AC28" s="214">
        <f>'Labor Rates'!W28</f>
        <v>0</v>
      </c>
      <c r="AD28" s="226">
        <f t="shared" si="18"/>
        <v>0</v>
      </c>
      <c r="AE28" s="224">
        <f>'Labor Rates'!Y28</f>
        <v>0</v>
      </c>
      <c r="AF28" s="226">
        <f t="shared" si="19"/>
        <v>0</v>
      </c>
      <c r="AG28" s="224">
        <f>'Labor Rates'!Z28</f>
        <v>0</v>
      </c>
      <c r="AH28" s="229">
        <f t="shared" si="20"/>
        <v>0</v>
      </c>
      <c r="AI28" s="300">
        <f t="shared" si="2"/>
        <v>0</v>
      </c>
      <c r="AJ28" s="266"/>
      <c r="AK28" s="214">
        <f>'Labor Rates'!AC28</f>
        <v>0</v>
      </c>
      <c r="AL28" s="226">
        <f t="shared" si="21"/>
        <v>0</v>
      </c>
      <c r="AM28" s="224">
        <f>'Labor Rates'!AE28</f>
        <v>0</v>
      </c>
      <c r="AN28" s="226">
        <f t="shared" si="22"/>
        <v>0</v>
      </c>
      <c r="AO28" s="224">
        <f>'Labor Rates'!AF28</f>
        <v>0</v>
      </c>
      <c r="AP28" s="229">
        <f t="shared" si="23"/>
        <v>0</v>
      </c>
      <c r="AQ28" s="300">
        <f t="shared" si="3"/>
        <v>0</v>
      </c>
      <c r="AR28" s="231"/>
      <c r="AS28" s="214">
        <f>'Labor Rates'!AI28</f>
        <v>0</v>
      </c>
      <c r="AT28" s="226">
        <f t="shared" si="24"/>
        <v>0</v>
      </c>
      <c r="AU28" s="224">
        <f>'Labor Rates'!AK28</f>
        <v>0</v>
      </c>
      <c r="AV28" s="226">
        <f t="shared" si="25"/>
        <v>0</v>
      </c>
      <c r="AW28" s="224">
        <f>'Labor Rates'!AL28</f>
        <v>0</v>
      </c>
      <c r="AX28" s="229">
        <f t="shared" si="26"/>
        <v>0</v>
      </c>
      <c r="AY28" s="300">
        <f t="shared" si="4"/>
        <v>0</v>
      </c>
      <c r="AZ28" s="316">
        <f t="shared" si="5"/>
        <v>0</v>
      </c>
      <c r="BA28" s="315">
        <f t="shared" si="6"/>
        <v>0</v>
      </c>
      <c r="BB28" s="308">
        <f t="shared" si="7"/>
        <v>0</v>
      </c>
    </row>
    <row r="29" spans="1:54" x14ac:dyDescent="0.25">
      <c r="A29" s="11"/>
      <c r="B29" s="383" t="str">
        <f>IF(ISBLANK('Labor Rates'!C29),"",'Labor Rates'!C29)</f>
        <v/>
      </c>
      <c r="C29" s="384" t="str">
        <f>IF(ISBLANK('Labor Rates'!D29),"",'Labor Rates'!D29)</f>
        <v/>
      </c>
      <c r="D29" s="285"/>
      <c r="E29" s="226">
        <f>'Labor Rates'!E29</f>
        <v>0</v>
      </c>
      <c r="F29" s="226">
        <f t="shared" si="8"/>
        <v>0</v>
      </c>
      <c r="G29" s="224">
        <f>'Labor Rates'!G29</f>
        <v>0</v>
      </c>
      <c r="H29" s="226">
        <f t="shared" si="9"/>
        <v>0</v>
      </c>
      <c r="I29" s="224">
        <f>'Labor Rates'!H29</f>
        <v>0</v>
      </c>
      <c r="J29" s="229">
        <f t="shared" si="10"/>
        <v>0</v>
      </c>
      <c r="K29" s="300">
        <f t="shared" si="11"/>
        <v>0</v>
      </c>
      <c r="L29" s="266"/>
      <c r="M29" s="214">
        <f>'Labor Rates'!K29</f>
        <v>0</v>
      </c>
      <c r="N29" s="226">
        <f t="shared" si="12"/>
        <v>0</v>
      </c>
      <c r="O29" s="224">
        <f>'Labor Rates'!M29</f>
        <v>0</v>
      </c>
      <c r="P29" s="226">
        <f t="shared" si="13"/>
        <v>0</v>
      </c>
      <c r="Q29" s="224">
        <f>'Labor Rates'!N29</f>
        <v>0</v>
      </c>
      <c r="R29" s="229">
        <f t="shared" si="14"/>
        <v>0</v>
      </c>
      <c r="S29" s="300">
        <f t="shared" si="0"/>
        <v>0</v>
      </c>
      <c r="T29" s="266"/>
      <c r="U29" s="214">
        <f>'Labor Rates'!Q29</f>
        <v>0</v>
      </c>
      <c r="V29" s="226">
        <f t="shared" si="15"/>
        <v>0</v>
      </c>
      <c r="W29" s="224">
        <f>'Labor Rates'!S29</f>
        <v>0</v>
      </c>
      <c r="X29" s="226">
        <f t="shared" si="16"/>
        <v>0</v>
      </c>
      <c r="Y29" s="224">
        <f>'Labor Rates'!T29</f>
        <v>0</v>
      </c>
      <c r="Z29" s="229">
        <f t="shared" si="17"/>
        <v>0</v>
      </c>
      <c r="AA29" s="300">
        <f t="shared" si="1"/>
        <v>0</v>
      </c>
      <c r="AB29" s="266"/>
      <c r="AC29" s="214">
        <f>'Labor Rates'!W29</f>
        <v>0</v>
      </c>
      <c r="AD29" s="226">
        <f t="shared" si="18"/>
        <v>0</v>
      </c>
      <c r="AE29" s="224">
        <f>'Labor Rates'!Y29</f>
        <v>0</v>
      </c>
      <c r="AF29" s="226">
        <f t="shared" si="19"/>
        <v>0</v>
      </c>
      <c r="AG29" s="224">
        <f>'Labor Rates'!Z29</f>
        <v>0</v>
      </c>
      <c r="AH29" s="229">
        <f t="shared" si="20"/>
        <v>0</v>
      </c>
      <c r="AI29" s="300">
        <f t="shared" si="2"/>
        <v>0</v>
      </c>
      <c r="AJ29" s="266"/>
      <c r="AK29" s="214">
        <f>'Labor Rates'!AC29</f>
        <v>0</v>
      </c>
      <c r="AL29" s="226">
        <f t="shared" si="21"/>
        <v>0</v>
      </c>
      <c r="AM29" s="224">
        <f>'Labor Rates'!AE29</f>
        <v>0</v>
      </c>
      <c r="AN29" s="226">
        <f t="shared" si="22"/>
        <v>0</v>
      </c>
      <c r="AO29" s="224">
        <f>'Labor Rates'!AF29</f>
        <v>0</v>
      </c>
      <c r="AP29" s="229">
        <f t="shared" si="23"/>
        <v>0</v>
      </c>
      <c r="AQ29" s="300">
        <f t="shared" si="3"/>
        <v>0</v>
      </c>
      <c r="AR29" s="231"/>
      <c r="AS29" s="214">
        <f>'Labor Rates'!AI29</f>
        <v>0</v>
      </c>
      <c r="AT29" s="226">
        <f t="shared" si="24"/>
        <v>0</v>
      </c>
      <c r="AU29" s="224">
        <f>'Labor Rates'!AK29</f>
        <v>0</v>
      </c>
      <c r="AV29" s="226">
        <f t="shared" si="25"/>
        <v>0</v>
      </c>
      <c r="AW29" s="224">
        <f>'Labor Rates'!AL29</f>
        <v>0</v>
      </c>
      <c r="AX29" s="229">
        <f t="shared" si="26"/>
        <v>0</v>
      </c>
      <c r="AY29" s="300">
        <f t="shared" si="4"/>
        <v>0</v>
      </c>
      <c r="AZ29" s="316">
        <f t="shared" si="5"/>
        <v>0</v>
      </c>
      <c r="BA29" s="315">
        <f t="shared" si="6"/>
        <v>0</v>
      </c>
      <c r="BB29" s="308">
        <f t="shared" si="7"/>
        <v>0</v>
      </c>
    </row>
    <row r="30" spans="1:54" x14ac:dyDescent="0.25">
      <c r="A30" s="11"/>
      <c r="B30" s="383" t="str">
        <f>IF(ISBLANK('Labor Rates'!C30),"",'Labor Rates'!C30)</f>
        <v/>
      </c>
      <c r="C30" s="384" t="str">
        <f>IF(ISBLANK('Labor Rates'!D30),"",'Labor Rates'!D30)</f>
        <v/>
      </c>
      <c r="D30" s="285"/>
      <c r="E30" s="226">
        <f>'Labor Rates'!E30</f>
        <v>0</v>
      </c>
      <c r="F30" s="226">
        <f t="shared" si="8"/>
        <v>0</v>
      </c>
      <c r="G30" s="224">
        <f>'Labor Rates'!G30</f>
        <v>0</v>
      </c>
      <c r="H30" s="226">
        <f t="shared" si="9"/>
        <v>0</v>
      </c>
      <c r="I30" s="224">
        <f>'Labor Rates'!H30</f>
        <v>0</v>
      </c>
      <c r="J30" s="229">
        <f t="shared" si="10"/>
        <v>0</v>
      </c>
      <c r="K30" s="300">
        <f t="shared" si="11"/>
        <v>0</v>
      </c>
      <c r="L30" s="266"/>
      <c r="M30" s="214">
        <f>'Labor Rates'!K30</f>
        <v>0</v>
      </c>
      <c r="N30" s="226">
        <f t="shared" si="12"/>
        <v>0</v>
      </c>
      <c r="O30" s="224">
        <f>'Labor Rates'!M30</f>
        <v>0</v>
      </c>
      <c r="P30" s="226">
        <f t="shared" si="13"/>
        <v>0</v>
      </c>
      <c r="Q30" s="224">
        <f>'Labor Rates'!N30</f>
        <v>0</v>
      </c>
      <c r="R30" s="229">
        <f t="shared" si="14"/>
        <v>0</v>
      </c>
      <c r="S30" s="300">
        <f t="shared" si="0"/>
        <v>0</v>
      </c>
      <c r="T30" s="266"/>
      <c r="U30" s="214">
        <f>'Labor Rates'!Q30</f>
        <v>0</v>
      </c>
      <c r="V30" s="226">
        <f t="shared" si="15"/>
        <v>0</v>
      </c>
      <c r="W30" s="224">
        <f>'Labor Rates'!S30</f>
        <v>0</v>
      </c>
      <c r="X30" s="226">
        <f t="shared" si="16"/>
        <v>0</v>
      </c>
      <c r="Y30" s="224">
        <f>'Labor Rates'!T30</f>
        <v>0</v>
      </c>
      <c r="Z30" s="229">
        <f t="shared" si="17"/>
        <v>0</v>
      </c>
      <c r="AA30" s="300">
        <f t="shared" si="1"/>
        <v>0</v>
      </c>
      <c r="AB30" s="266"/>
      <c r="AC30" s="214">
        <f>'Labor Rates'!W30</f>
        <v>0</v>
      </c>
      <c r="AD30" s="226">
        <f t="shared" si="18"/>
        <v>0</v>
      </c>
      <c r="AE30" s="224">
        <f>'Labor Rates'!Y30</f>
        <v>0</v>
      </c>
      <c r="AF30" s="226">
        <f t="shared" si="19"/>
        <v>0</v>
      </c>
      <c r="AG30" s="224">
        <f>'Labor Rates'!Z30</f>
        <v>0</v>
      </c>
      <c r="AH30" s="229">
        <f t="shared" si="20"/>
        <v>0</v>
      </c>
      <c r="AI30" s="300">
        <f t="shared" si="2"/>
        <v>0</v>
      </c>
      <c r="AJ30" s="266"/>
      <c r="AK30" s="214">
        <f>'Labor Rates'!AC30</f>
        <v>0</v>
      </c>
      <c r="AL30" s="226">
        <f t="shared" si="21"/>
        <v>0</v>
      </c>
      <c r="AM30" s="224">
        <f>'Labor Rates'!AE30</f>
        <v>0</v>
      </c>
      <c r="AN30" s="226">
        <f t="shared" si="22"/>
        <v>0</v>
      </c>
      <c r="AO30" s="224">
        <f>'Labor Rates'!AF30</f>
        <v>0</v>
      </c>
      <c r="AP30" s="229">
        <f t="shared" si="23"/>
        <v>0</v>
      </c>
      <c r="AQ30" s="300">
        <f t="shared" si="3"/>
        <v>0</v>
      </c>
      <c r="AR30" s="231"/>
      <c r="AS30" s="214">
        <f>'Labor Rates'!AI30</f>
        <v>0</v>
      </c>
      <c r="AT30" s="226">
        <f t="shared" si="24"/>
        <v>0</v>
      </c>
      <c r="AU30" s="224">
        <f>'Labor Rates'!AK30</f>
        <v>0</v>
      </c>
      <c r="AV30" s="226">
        <f t="shared" si="25"/>
        <v>0</v>
      </c>
      <c r="AW30" s="224">
        <f>'Labor Rates'!AL30</f>
        <v>0</v>
      </c>
      <c r="AX30" s="229">
        <f t="shared" si="26"/>
        <v>0</v>
      </c>
      <c r="AY30" s="300">
        <f t="shared" si="4"/>
        <v>0</v>
      </c>
      <c r="AZ30" s="316">
        <f t="shared" si="5"/>
        <v>0</v>
      </c>
      <c r="BA30" s="315">
        <f t="shared" si="6"/>
        <v>0</v>
      </c>
      <c r="BB30" s="308">
        <f t="shared" si="7"/>
        <v>0</v>
      </c>
    </row>
    <row r="31" spans="1:54" x14ac:dyDescent="0.25">
      <c r="A31" s="11"/>
      <c r="B31" s="383" t="str">
        <f>IF(ISBLANK('Labor Rates'!C31),"",'Labor Rates'!C31)</f>
        <v/>
      </c>
      <c r="C31" s="384" t="str">
        <f>IF(ISBLANK('Labor Rates'!D31),"",'Labor Rates'!D31)</f>
        <v/>
      </c>
      <c r="D31" s="285"/>
      <c r="E31" s="226">
        <f>'Labor Rates'!E31</f>
        <v>0</v>
      </c>
      <c r="F31" s="226">
        <f t="shared" si="8"/>
        <v>0</v>
      </c>
      <c r="G31" s="224">
        <f>'Labor Rates'!G31</f>
        <v>0</v>
      </c>
      <c r="H31" s="226">
        <f t="shared" si="9"/>
        <v>0</v>
      </c>
      <c r="I31" s="224">
        <f>'Labor Rates'!H31</f>
        <v>0</v>
      </c>
      <c r="J31" s="229">
        <f t="shared" si="10"/>
        <v>0</v>
      </c>
      <c r="K31" s="300">
        <f t="shared" si="11"/>
        <v>0</v>
      </c>
      <c r="L31" s="266"/>
      <c r="M31" s="214">
        <f>'Labor Rates'!K31</f>
        <v>0</v>
      </c>
      <c r="N31" s="226">
        <f t="shared" si="12"/>
        <v>0</v>
      </c>
      <c r="O31" s="224">
        <f>'Labor Rates'!M31</f>
        <v>0</v>
      </c>
      <c r="P31" s="226">
        <f t="shared" si="13"/>
        <v>0</v>
      </c>
      <c r="Q31" s="224">
        <f>'Labor Rates'!N31</f>
        <v>0</v>
      </c>
      <c r="R31" s="229">
        <f t="shared" si="14"/>
        <v>0</v>
      </c>
      <c r="S31" s="300">
        <f t="shared" si="0"/>
        <v>0</v>
      </c>
      <c r="T31" s="266"/>
      <c r="U31" s="214">
        <f>'Labor Rates'!Q31</f>
        <v>0</v>
      </c>
      <c r="V31" s="226">
        <f t="shared" si="15"/>
        <v>0</v>
      </c>
      <c r="W31" s="224">
        <f>'Labor Rates'!S31</f>
        <v>0</v>
      </c>
      <c r="X31" s="226">
        <f t="shared" si="16"/>
        <v>0</v>
      </c>
      <c r="Y31" s="224">
        <f>'Labor Rates'!T31</f>
        <v>0</v>
      </c>
      <c r="Z31" s="229">
        <f t="shared" si="17"/>
        <v>0</v>
      </c>
      <c r="AA31" s="300">
        <f t="shared" si="1"/>
        <v>0</v>
      </c>
      <c r="AB31" s="266"/>
      <c r="AC31" s="214">
        <f>'Labor Rates'!W31</f>
        <v>0</v>
      </c>
      <c r="AD31" s="226">
        <f t="shared" si="18"/>
        <v>0</v>
      </c>
      <c r="AE31" s="224">
        <f>'Labor Rates'!Y31</f>
        <v>0</v>
      </c>
      <c r="AF31" s="226">
        <f t="shared" si="19"/>
        <v>0</v>
      </c>
      <c r="AG31" s="224">
        <f>'Labor Rates'!Z31</f>
        <v>0</v>
      </c>
      <c r="AH31" s="229">
        <f t="shared" si="20"/>
        <v>0</v>
      </c>
      <c r="AI31" s="300">
        <f t="shared" si="2"/>
        <v>0</v>
      </c>
      <c r="AJ31" s="266"/>
      <c r="AK31" s="214">
        <f>'Labor Rates'!AC31</f>
        <v>0</v>
      </c>
      <c r="AL31" s="226">
        <f t="shared" si="21"/>
        <v>0</v>
      </c>
      <c r="AM31" s="224">
        <f>'Labor Rates'!AE31</f>
        <v>0</v>
      </c>
      <c r="AN31" s="226">
        <f t="shared" si="22"/>
        <v>0</v>
      </c>
      <c r="AO31" s="224">
        <f>'Labor Rates'!AF31</f>
        <v>0</v>
      </c>
      <c r="AP31" s="229">
        <f t="shared" si="23"/>
        <v>0</v>
      </c>
      <c r="AQ31" s="300">
        <f t="shared" si="3"/>
        <v>0</v>
      </c>
      <c r="AR31" s="231"/>
      <c r="AS31" s="214">
        <f>'Labor Rates'!AI31</f>
        <v>0</v>
      </c>
      <c r="AT31" s="226">
        <f t="shared" si="24"/>
        <v>0</v>
      </c>
      <c r="AU31" s="224">
        <f>'Labor Rates'!AK31</f>
        <v>0</v>
      </c>
      <c r="AV31" s="226">
        <f t="shared" si="25"/>
        <v>0</v>
      </c>
      <c r="AW31" s="224">
        <f>'Labor Rates'!AL31</f>
        <v>0</v>
      </c>
      <c r="AX31" s="229">
        <f t="shared" si="26"/>
        <v>0</v>
      </c>
      <c r="AY31" s="300">
        <f t="shared" si="4"/>
        <v>0</v>
      </c>
      <c r="AZ31" s="316">
        <f t="shared" si="5"/>
        <v>0</v>
      </c>
      <c r="BA31" s="315">
        <f t="shared" si="6"/>
        <v>0</v>
      </c>
      <c r="BB31" s="308">
        <f t="shared" si="7"/>
        <v>0</v>
      </c>
    </row>
    <row r="32" spans="1:54" x14ac:dyDescent="0.25">
      <c r="A32" s="11"/>
      <c r="B32" s="5" t="s">
        <v>335</v>
      </c>
      <c r="C32" s="10"/>
      <c r="D32" s="286">
        <f>SUM(D8:D31)</f>
        <v>0</v>
      </c>
      <c r="E32" s="225"/>
      <c r="F32" s="227">
        <f>SUM(F8:F31)</f>
        <v>0</v>
      </c>
      <c r="G32" s="10"/>
      <c r="H32" s="227"/>
      <c r="I32" s="10"/>
      <c r="J32" s="10"/>
      <c r="K32" s="279"/>
      <c r="L32" s="258">
        <f>SUM(L8:L31)</f>
        <v>0</v>
      </c>
      <c r="M32" s="6"/>
      <c r="N32" s="227">
        <f>SUM(N8:N31)</f>
        <v>0</v>
      </c>
      <c r="O32" s="10"/>
      <c r="P32" s="10"/>
      <c r="Q32" s="10"/>
      <c r="R32" s="10"/>
      <c r="S32" s="279"/>
      <c r="T32" s="258">
        <f>SUM(T8:T31)</f>
        <v>0</v>
      </c>
      <c r="U32" s="6"/>
      <c r="V32" s="227">
        <f>SUM(V8:V31)</f>
        <v>0</v>
      </c>
      <c r="W32" s="10"/>
      <c r="X32" s="10"/>
      <c r="Y32" s="10"/>
      <c r="Z32" s="10"/>
      <c r="AA32" s="279"/>
      <c r="AB32" s="258">
        <f>SUM(AB8:AB31)</f>
        <v>0</v>
      </c>
      <c r="AC32" s="6"/>
      <c r="AD32" s="227">
        <f>SUM(AD8:AD31)</f>
        <v>0</v>
      </c>
      <c r="AE32" s="10"/>
      <c r="AF32" s="10"/>
      <c r="AG32" s="10"/>
      <c r="AH32" s="10"/>
      <c r="AI32" s="279"/>
      <c r="AJ32" s="258">
        <f>SUM(AJ8:AJ31)</f>
        <v>0</v>
      </c>
      <c r="AK32" s="6"/>
      <c r="AL32" s="227">
        <f>SUM(AL8:AL31)</f>
        <v>0</v>
      </c>
      <c r="AM32" s="10"/>
      <c r="AN32" s="10"/>
      <c r="AO32" s="10"/>
      <c r="AP32" s="10"/>
      <c r="AQ32" s="279"/>
      <c r="AR32" s="14">
        <f>SUM(AR8:AR31)</f>
        <v>0</v>
      </c>
      <c r="AS32" s="6"/>
      <c r="AT32" s="227">
        <f>SUM(AT8:AT31)</f>
        <v>0</v>
      </c>
      <c r="AU32" s="10"/>
      <c r="AV32" s="10"/>
      <c r="AW32" s="10"/>
      <c r="AX32" s="10"/>
      <c r="AY32" s="279"/>
      <c r="AZ32" s="37">
        <f>SUM(AZ8:AZ31)</f>
        <v>0</v>
      </c>
      <c r="BA32" s="328">
        <f>F32+N32+V32+AD32+AL32+AT32</f>
        <v>0</v>
      </c>
      <c r="BB32" s="315">
        <f>SUM(BB8:BB31)</f>
        <v>0</v>
      </c>
    </row>
    <row r="33" spans="1:53" x14ac:dyDescent="0.25">
      <c r="A33" s="26"/>
      <c r="B33" s="382" t="s">
        <v>329</v>
      </c>
      <c r="C33" s="9"/>
      <c r="D33" s="288"/>
      <c r="E33" s="8"/>
      <c r="F33" s="215"/>
      <c r="G33" s="215"/>
      <c r="H33" s="228">
        <f>SUM(H8:H31)</f>
        <v>0</v>
      </c>
      <c r="I33" s="215"/>
      <c r="J33" s="215"/>
      <c r="K33" s="300">
        <f>H33</f>
        <v>0</v>
      </c>
      <c r="L33" s="260"/>
      <c r="M33" s="8"/>
      <c r="N33" s="215"/>
      <c r="O33" s="215"/>
      <c r="P33" s="228">
        <f>SUM(P8:P31)</f>
        <v>0</v>
      </c>
      <c r="Q33" s="215"/>
      <c r="R33" s="215"/>
      <c r="S33" s="300">
        <f>P33</f>
        <v>0</v>
      </c>
      <c r="T33" s="260"/>
      <c r="U33" s="8"/>
      <c r="V33" s="215"/>
      <c r="W33" s="215"/>
      <c r="X33" s="228">
        <f>SUM(X8:X31)</f>
        <v>0</v>
      </c>
      <c r="Y33" s="215"/>
      <c r="Z33" s="215"/>
      <c r="AA33" s="300">
        <f>X33</f>
        <v>0</v>
      </c>
      <c r="AB33" s="260"/>
      <c r="AC33" s="8"/>
      <c r="AD33" s="215"/>
      <c r="AE33" s="215"/>
      <c r="AF33" s="228">
        <f>SUM(AF8:AF31)</f>
        <v>0</v>
      </c>
      <c r="AG33" s="215"/>
      <c r="AH33" s="215"/>
      <c r="AI33" s="300">
        <f>AF33</f>
        <v>0</v>
      </c>
      <c r="AJ33" s="260"/>
      <c r="AK33" s="8"/>
      <c r="AL33" s="215"/>
      <c r="AM33" s="215"/>
      <c r="AN33" s="228">
        <f>SUM(AN8:AN31)</f>
        <v>0</v>
      </c>
      <c r="AO33" s="215"/>
      <c r="AP33" s="215"/>
      <c r="AQ33" s="300">
        <f>AN33</f>
        <v>0</v>
      </c>
      <c r="AR33" s="15"/>
      <c r="AS33" s="8"/>
      <c r="AT33" s="215"/>
      <c r="AU33" s="215"/>
      <c r="AV33" s="228">
        <f>SUM(AV8:AV31)</f>
        <v>0</v>
      </c>
      <c r="AW33" s="215"/>
      <c r="AX33" s="215"/>
      <c r="AY33" s="300">
        <f>AV33</f>
        <v>0</v>
      </c>
      <c r="AZ33" s="40"/>
      <c r="BA33" s="305">
        <f>K33+S33+AA33+AI33+AQ33+AY33</f>
        <v>0</v>
      </c>
    </row>
    <row r="34" spans="1:53" hidden="1" x14ac:dyDescent="0.25">
      <c r="A34" s="26"/>
      <c r="B34" s="7" t="str">
        <f>Base!B34</f>
        <v>Insert line(s) &amp; title(s) for any other F/B rates</v>
      </c>
      <c r="C34" s="9"/>
      <c r="D34" s="289">
        <f>F32</f>
        <v>0</v>
      </c>
      <c r="E34" s="230">
        <v>0</v>
      </c>
      <c r="F34" s="215"/>
      <c r="G34" s="215"/>
      <c r="H34" s="215"/>
      <c r="I34" s="215"/>
      <c r="J34" s="215"/>
      <c r="K34" s="280">
        <f>D34*E34</f>
        <v>0</v>
      </c>
      <c r="L34" s="267">
        <f>N32</f>
        <v>0</v>
      </c>
      <c r="M34" s="230"/>
      <c r="N34" s="215"/>
      <c r="O34" s="215"/>
      <c r="P34" s="215"/>
      <c r="Q34" s="215"/>
      <c r="R34" s="215"/>
      <c r="S34" s="280">
        <f>L34*M34</f>
        <v>0</v>
      </c>
      <c r="T34" s="267">
        <f>V32</f>
        <v>0</v>
      </c>
      <c r="U34" s="230"/>
      <c r="V34" s="215"/>
      <c r="W34" s="215"/>
      <c r="X34" s="215"/>
      <c r="Y34" s="215"/>
      <c r="Z34" s="215"/>
      <c r="AA34" s="280">
        <f>T34*U34</f>
        <v>0</v>
      </c>
      <c r="AB34" s="267">
        <f>AD32</f>
        <v>0</v>
      </c>
      <c r="AC34" s="230"/>
      <c r="AD34" s="215"/>
      <c r="AE34" s="215"/>
      <c r="AF34" s="215"/>
      <c r="AG34" s="215"/>
      <c r="AH34" s="215"/>
      <c r="AI34" s="280">
        <f>AB34*AC34</f>
        <v>0</v>
      </c>
      <c r="AJ34" s="267">
        <f>AL32</f>
        <v>0</v>
      </c>
      <c r="AK34" s="230"/>
      <c r="AL34" s="215"/>
      <c r="AM34" s="215"/>
      <c r="AN34" s="215"/>
      <c r="AO34" s="215"/>
      <c r="AP34" s="215"/>
      <c r="AQ34" s="280">
        <f>AJ34*AK34</f>
        <v>0</v>
      </c>
      <c r="AR34" s="267">
        <f>AT32</f>
        <v>0</v>
      </c>
      <c r="AS34" s="230"/>
      <c r="AT34" s="215"/>
      <c r="AU34" s="215"/>
      <c r="AV34" s="215"/>
      <c r="AW34" s="215"/>
      <c r="AX34" s="215"/>
      <c r="AY34" s="280">
        <f>AR34*AS34</f>
        <v>0</v>
      </c>
      <c r="AZ34" s="40"/>
      <c r="BA34" s="305">
        <f>K34+S34+AA34+AI34+AQ34+AY34</f>
        <v>0</v>
      </c>
    </row>
    <row r="35" spans="1:53" x14ac:dyDescent="0.25">
      <c r="A35" s="26"/>
      <c r="B35" s="6" t="s">
        <v>48</v>
      </c>
      <c r="C35" s="10"/>
      <c r="D35" s="290"/>
      <c r="E35" s="6"/>
      <c r="F35" s="10"/>
      <c r="G35" s="10"/>
      <c r="H35" s="10"/>
      <c r="I35" s="10"/>
      <c r="J35" s="10"/>
      <c r="K35" s="279">
        <f>SUM(K33:K34)</f>
        <v>0</v>
      </c>
      <c r="L35" s="261"/>
      <c r="M35" s="6"/>
      <c r="N35" s="10"/>
      <c r="O35" s="10"/>
      <c r="P35" s="10"/>
      <c r="Q35" s="10"/>
      <c r="R35" s="10"/>
      <c r="S35" s="279">
        <f>SUM(S33:S34)</f>
        <v>0</v>
      </c>
      <c r="T35" s="261"/>
      <c r="U35" s="6"/>
      <c r="V35" s="10"/>
      <c r="W35" s="10"/>
      <c r="X35" s="10"/>
      <c r="Y35" s="10"/>
      <c r="Z35" s="10"/>
      <c r="AA35" s="279">
        <f>SUM(AA33:AA34)</f>
        <v>0</v>
      </c>
      <c r="AB35" s="261"/>
      <c r="AC35" s="6"/>
      <c r="AD35" s="10"/>
      <c r="AE35" s="10"/>
      <c r="AF35" s="10"/>
      <c r="AG35" s="10"/>
      <c r="AH35" s="10"/>
      <c r="AI35" s="279">
        <f>SUM(AI33:AI34)</f>
        <v>0</v>
      </c>
      <c r="AJ35" s="261"/>
      <c r="AK35" s="6"/>
      <c r="AL35" s="10"/>
      <c r="AM35" s="10"/>
      <c r="AN35" s="10"/>
      <c r="AO35" s="10"/>
      <c r="AP35" s="10"/>
      <c r="AQ35" s="279">
        <f>SUM(AQ33:AQ34)</f>
        <v>0</v>
      </c>
      <c r="AR35" s="16"/>
      <c r="AS35" s="6"/>
      <c r="AT35" s="10"/>
      <c r="AU35" s="10"/>
      <c r="AV35" s="10"/>
      <c r="AW35" s="10"/>
      <c r="AX35" s="10"/>
      <c r="AY35" s="279">
        <f>SUM(AY33:AY34)</f>
        <v>0</v>
      </c>
      <c r="AZ35" s="41"/>
      <c r="BA35" s="306">
        <f>SUM(D35:AY35)</f>
        <v>0</v>
      </c>
    </row>
    <row r="36" spans="1:53" x14ac:dyDescent="0.25">
      <c r="A36" s="26"/>
      <c r="B36" s="382" t="s">
        <v>331</v>
      </c>
      <c r="C36" s="9"/>
      <c r="D36" s="288"/>
      <c r="E36" s="8"/>
      <c r="F36" s="215"/>
      <c r="G36" s="215"/>
      <c r="H36" s="215"/>
      <c r="I36" s="215"/>
      <c r="J36" s="228">
        <f>SUM(J8:J31)</f>
        <v>0</v>
      </c>
      <c r="K36" s="300">
        <f>J36</f>
        <v>0</v>
      </c>
      <c r="L36" s="260"/>
      <c r="M36" s="8"/>
      <c r="N36" s="215"/>
      <c r="O36" s="215"/>
      <c r="P36" s="215"/>
      <c r="Q36" s="215"/>
      <c r="R36" s="228">
        <f>SUM(R8:R31)</f>
        <v>0</v>
      </c>
      <c r="S36" s="300">
        <f>R36</f>
        <v>0</v>
      </c>
      <c r="T36" s="260"/>
      <c r="U36" s="8"/>
      <c r="V36" s="215"/>
      <c r="W36" s="215"/>
      <c r="X36" s="215"/>
      <c r="Y36" s="215"/>
      <c r="Z36" s="228">
        <f>SUM(Z8:Z31)</f>
        <v>0</v>
      </c>
      <c r="AA36" s="300">
        <f>Z36</f>
        <v>0</v>
      </c>
      <c r="AB36" s="260"/>
      <c r="AC36" s="8"/>
      <c r="AD36" s="215"/>
      <c r="AE36" s="215"/>
      <c r="AF36" s="215"/>
      <c r="AG36" s="215"/>
      <c r="AH36" s="228">
        <f>SUM(AH8:AH31)</f>
        <v>0</v>
      </c>
      <c r="AI36" s="300">
        <f>AH36</f>
        <v>0</v>
      </c>
      <c r="AJ36" s="260"/>
      <c r="AK36" s="8"/>
      <c r="AL36" s="215"/>
      <c r="AM36" s="215"/>
      <c r="AN36" s="215"/>
      <c r="AO36" s="215"/>
      <c r="AP36" s="228">
        <f>SUM(AP8:AP31)</f>
        <v>0</v>
      </c>
      <c r="AQ36" s="300">
        <f>AP36</f>
        <v>0</v>
      </c>
      <c r="AR36" s="15"/>
      <c r="AS36" s="8"/>
      <c r="AT36" s="215"/>
      <c r="AU36" s="215"/>
      <c r="AV36" s="215"/>
      <c r="AW36" s="215"/>
      <c r="AX36" s="228">
        <f>SUM(AX8:AX31)</f>
        <v>0</v>
      </c>
      <c r="AY36" s="300">
        <f>AX36</f>
        <v>0</v>
      </c>
      <c r="AZ36" s="40"/>
      <c r="BA36" s="305">
        <f>K36+S36+AA36+AI36+AQ36+AY36</f>
        <v>0</v>
      </c>
    </row>
    <row r="37" spans="1:53" hidden="1" x14ac:dyDescent="0.25">
      <c r="A37" s="26"/>
      <c r="B37" s="7" t="str">
        <f>Base!B37</f>
        <v>Insert line(s) &amp; title(s) for any other O/H rates</v>
      </c>
      <c r="C37" s="9"/>
      <c r="D37" s="289">
        <f>F32+K35</f>
        <v>0</v>
      </c>
      <c r="E37" s="230">
        <v>0</v>
      </c>
      <c r="F37" s="215"/>
      <c r="G37" s="215"/>
      <c r="H37" s="215"/>
      <c r="I37" s="215"/>
      <c r="J37" s="215"/>
      <c r="K37" s="280">
        <f>D37*E37</f>
        <v>0</v>
      </c>
      <c r="L37" s="267">
        <f>N32+S35</f>
        <v>0</v>
      </c>
      <c r="M37" s="230"/>
      <c r="N37" s="215"/>
      <c r="O37" s="215"/>
      <c r="P37" s="215"/>
      <c r="Q37" s="215"/>
      <c r="R37" s="215"/>
      <c r="S37" s="280">
        <f>L37*M37</f>
        <v>0</v>
      </c>
      <c r="T37" s="267">
        <f>V32+AA35</f>
        <v>0</v>
      </c>
      <c r="U37" s="230"/>
      <c r="V37" s="215"/>
      <c r="W37" s="215"/>
      <c r="X37" s="215"/>
      <c r="Y37" s="215"/>
      <c r="Z37" s="215"/>
      <c r="AA37" s="280">
        <f>T37*U37</f>
        <v>0</v>
      </c>
      <c r="AB37" s="267">
        <f>AD32+AI35</f>
        <v>0</v>
      </c>
      <c r="AC37" s="230"/>
      <c r="AD37" s="215"/>
      <c r="AE37" s="215"/>
      <c r="AF37" s="215"/>
      <c r="AG37" s="215"/>
      <c r="AH37" s="215"/>
      <c r="AI37" s="280">
        <f>AB37*AC37</f>
        <v>0</v>
      </c>
      <c r="AJ37" s="267">
        <f>AL32+AQ35</f>
        <v>0</v>
      </c>
      <c r="AK37" s="230"/>
      <c r="AL37" s="215"/>
      <c r="AM37" s="215"/>
      <c r="AN37" s="215"/>
      <c r="AO37" s="215"/>
      <c r="AP37" s="215"/>
      <c r="AQ37" s="280">
        <f>AJ37*AK37</f>
        <v>0</v>
      </c>
      <c r="AR37" s="267">
        <f>AT32+AY35</f>
        <v>0</v>
      </c>
      <c r="AS37" s="230"/>
      <c r="AT37" s="215"/>
      <c r="AU37" s="215"/>
      <c r="AV37" s="215"/>
      <c r="AW37" s="215"/>
      <c r="AX37" s="215"/>
      <c r="AY37" s="280">
        <f>AR37*AS37</f>
        <v>0</v>
      </c>
      <c r="AZ37" s="40"/>
      <c r="BA37" s="305">
        <f>K37+S37+AA37+AI37+AQ37+AY37</f>
        <v>0</v>
      </c>
    </row>
    <row r="38" spans="1:53" x14ac:dyDescent="0.25">
      <c r="A38" s="26"/>
      <c r="B38" s="6" t="s">
        <v>49</v>
      </c>
      <c r="C38" s="10"/>
      <c r="D38" s="290"/>
      <c r="E38" s="6"/>
      <c r="F38" s="10"/>
      <c r="G38" s="10"/>
      <c r="H38" s="10"/>
      <c r="I38" s="10"/>
      <c r="J38" s="10"/>
      <c r="K38" s="279">
        <f>SUM(K36:K37)</f>
        <v>0</v>
      </c>
      <c r="L38" s="261"/>
      <c r="M38" s="6"/>
      <c r="N38" s="10"/>
      <c r="O38" s="10"/>
      <c r="P38" s="10"/>
      <c r="Q38" s="10"/>
      <c r="R38" s="10"/>
      <c r="S38" s="279">
        <f>SUM(S36:S37)</f>
        <v>0</v>
      </c>
      <c r="T38" s="261"/>
      <c r="U38" s="6"/>
      <c r="V38" s="10"/>
      <c r="W38" s="10"/>
      <c r="X38" s="10"/>
      <c r="Y38" s="10"/>
      <c r="Z38" s="10"/>
      <c r="AA38" s="279">
        <f>SUM(AA36:AA37)</f>
        <v>0</v>
      </c>
      <c r="AB38" s="261"/>
      <c r="AC38" s="6"/>
      <c r="AD38" s="10"/>
      <c r="AE38" s="10"/>
      <c r="AF38" s="10"/>
      <c r="AG38" s="10"/>
      <c r="AH38" s="10"/>
      <c r="AI38" s="279">
        <f>SUM(AI36:AI37)</f>
        <v>0</v>
      </c>
      <c r="AJ38" s="261"/>
      <c r="AK38" s="6"/>
      <c r="AL38" s="10"/>
      <c r="AM38" s="10"/>
      <c r="AN38" s="10"/>
      <c r="AO38" s="10"/>
      <c r="AP38" s="10"/>
      <c r="AQ38" s="279">
        <f>SUM(AQ36:AQ37)</f>
        <v>0</v>
      </c>
      <c r="AR38" s="16"/>
      <c r="AS38" s="6"/>
      <c r="AT38" s="10"/>
      <c r="AU38" s="10"/>
      <c r="AV38" s="10"/>
      <c r="AW38" s="10"/>
      <c r="AX38" s="10"/>
      <c r="AY38" s="279">
        <f>SUM(AY36:AY37)</f>
        <v>0</v>
      </c>
      <c r="AZ38" s="41"/>
      <c r="BA38" s="306">
        <f>K38+S38+AA38+AI38+AQ38+AY38</f>
        <v>0</v>
      </c>
    </row>
    <row r="39" spans="1:53" x14ac:dyDescent="0.25">
      <c r="A39" s="26" t="s">
        <v>70</v>
      </c>
      <c r="B39" s="2"/>
      <c r="C39" s="32" t="s">
        <v>28</v>
      </c>
      <c r="D39" s="287"/>
      <c r="E39" s="2"/>
      <c r="F39" s="9"/>
      <c r="G39" s="9"/>
      <c r="H39" s="9"/>
      <c r="I39" s="9"/>
      <c r="J39" s="9"/>
      <c r="K39" s="280"/>
      <c r="L39" s="259"/>
      <c r="M39" s="2"/>
      <c r="N39" s="9"/>
      <c r="O39" s="9"/>
      <c r="P39" s="9"/>
      <c r="Q39" s="9"/>
      <c r="R39" s="9"/>
      <c r="S39" s="280"/>
      <c r="T39" s="259"/>
      <c r="U39" s="2"/>
      <c r="V39" s="9"/>
      <c r="W39" s="9"/>
      <c r="X39" s="9"/>
      <c r="Y39" s="9"/>
      <c r="Z39" s="9"/>
      <c r="AA39" s="280"/>
      <c r="AB39" s="259"/>
      <c r="AC39" s="259"/>
      <c r="AD39" s="259"/>
      <c r="AE39" s="259"/>
      <c r="AF39" s="259"/>
      <c r="AG39" s="259"/>
      <c r="AH39" s="9"/>
      <c r="AI39" s="280"/>
      <c r="AJ39" s="259"/>
      <c r="AK39" s="259"/>
      <c r="AL39" s="259"/>
      <c r="AM39" s="259"/>
      <c r="AN39" s="259"/>
      <c r="AO39" s="259"/>
      <c r="AP39" s="9"/>
      <c r="AQ39" s="311"/>
      <c r="AR39" s="11"/>
      <c r="AS39" s="259"/>
      <c r="AT39" s="259"/>
      <c r="AU39" s="259"/>
      <c r="AV39" s="259"/>
      <c r="AW39" s="259"/>
      <c r="AX39" s="9"/>
      <c r="AY39" s="280"/>
      <c r="AZ39" s="321"/>
      <c r="BA39" s="305"/>
    </row>
    <row r="40" spans="1:53" ht="13" x14ac:dyDescent="0.3">
      <c r="A40" s="11"/>
      <c r="B40" s="382" t="str">
        <f>Base!B40</f>
        <v>Subcontract/Interorganizational Name - #01</v>
      </c>
      <c r="C40" s="283" t="s">
        <v>110</v>
      </c>
      <c r="D40" s="335"/>
      <c r="E40" s="333"/>
      <c r="F40" s="334"/>
      <c r="G40" s="334"/>
      <c r="H40" s="334"/>
      <c r="I40" s="334"/>
      <c r="J40" s="334"/>
      <c r="K40" s="278">
        <v>0</v>
      </c>
      <c r="L40" s="332"/>
      <c r="M40" s="333"/>
      <c r="N40" s="334"/>
      <c r="O40" s="334"/>
      <c r="P40" s="334"/>
      <c r="Q40" s="334"/>
      <c r="R40" s="334"/>
      <c r="S40" s="278">
        <v>0</v>
      </c>
      <c r="T40" s="332"/>
      <c r="U40" s="333"/>
      <c r="V40" s="334"/>
      <c r="W40" s="334"/>
      <c r="X40" s="334"/>
      <c r="Y40" s="334"/>
      <c r="Z40" s="334"/>
      <c r="AA40" s="278">
        <v>0</v>
      </c>
      <c r="AB40" s="332"/>
      <c r="AC40" s="333"/>
      <c r="AD40" s="334"/>
      <c r="AE40" s="334"/>
      <c r="AF40" s="334"/>
      <c r="AG40" s="334"/>
      <c r="AH40" s="334"/>
      <c r="AI40" s="278">
        <v>0</v>
      </c>
      <c r="AJ40" s="332"/>
      <c r="AK40" s="333"/>
      <c r="AL40" s="334"/>
      <c r="AM40" s="334"/>
      <c r="AN40" s="334"/>
      <c r="AO40" s="334"/>
      <c r="AP40" s="334"/>
      <c r="AQ40" s="278">
        <v>0</v>
      </c>
      <c r="AR40" s="336"/>
      <c r="AS40" s="332"/>
      <c r="AT40" s="332"/>
      <c r="AU40" s="332"/>
      <c r="AV40" s="332"/>
      <c r="AW40" s="332"/>
      <c r="AX40" s="334"/>
      <c r="AY40" s="278">
        <v>0</v>
      </c>
      <c r="AZ40" s="322"/>
      <c r="BA40" s="305">
        <f>K40+S40+AA40+AI40+AQ40+AY40</f>
        <v>0</v>
      </c>
    </row>
    <row r="41" spans="1:53" ht="13" x14ac:dyDescent="0.3">
      <c r="A41" s="11"/>
      <c r="B41" s="382" t="str">
        <f>Base!B41</f>
        <v>Subcontract/Interorganizational Name - #02</v>
      </c>
      <c r="C41" s="283" t="s">
        <v>110</v>
      </c>
      <c r="D41" s="335"/>
      <c r="E41" s="333"/>
      <c r="F41" s="334"/>
      <c r="G41" s="334"/>
      <c r="H41" s="334"/>
      <c r="I41" s="334"/>
      <c r="J41" s="334"/>
      <c r="K41" s="278"/>
      <c r="L41" s="332"/>
      <c r="M41" s="333"/>
      <c r="N41" s="334"/>
      <c r="O41" s="334"/>
      <c r="P41" s="334"/>
      <c r="Q41" s="334"/>
      <c r="R41" s="334"/>
      <c r="S41" s="278">
        <v>0</v>
      </c>
      <c r="T41" s="332"/>
      <c r="U41" s="333"/>
      <c r="V41" s="334"/>
      <c r="W41" s="334"/>
      <c r="X41" s="334"/>
      <c r="Y41" s="334"/>
      <c r="Z41" s="334"/>
      <c r="AA41" s="278">
        <v>0</v>
      </c>
      <c r="AB41" s="332"/>
      <c r="AC41" s="333"/>
      <c r="AD41" s="334"/>
      <c r="AE41" s="334"/>
      <c r="AF41" s="334"/>
      <c r="AG41" s="334"/>
      <c r="AH41" s="334"/>
      <c r="AI41" s="278">
        <v>0</v>
      </c>
      <c r="AJ41" s="332"/>
      <c r="AK41" s="333"/>
      <c r="AL41" s="334"/>
      <c r="AM41" s="334"/>
      <c r="AN41" s="334"/>
      <c r="AO41" s="334"/>
      <c r="AP41" s="334"/>
      <c r="AQ41" s="278"/>
      <c r="AR41" s="336"/>
      <c r="AS41" s="332"/>
      <c r="AT41" s="332"/>
      <c r="AU41" s="332"/>
      <c r="AV41" s="332"/>
      <c r="AW41" s="332"/>
      <c r="AX41" s="334"/>
      <c r="AY41" s="278"/>
      <c r="AZ41" s="322"/>
      <c r="BA41" s="305">
        <f>K41+S41+AA41+AI41+AQ41+AY41</f>
        <v>0</v>
      </c>
    </row>
    <row r="42" spans="1:53" ht="13" x14ac:dyDescent="0.3">
      <c r="A42" s="11"/>
      <c r="B42" s="382" t="str">
        <f>Base!B42</f>
        <v>Subcontract/Interorganizational Name - #03</v>
      </c>
      <c r="C42" s="283" t="s">
        <v>110</v>
      </c>
      <c r="D42" s="335"/>
      <c r="E42" s="333"/>
      <c r="F42" s="334"/>
      <c r="G42" s="334"/>
      <c r="H42" s="334"/>
      <c r="I42" s="334"/>
      <c r="J42" s="334"/>
      <c r="K42" s="278"/>
      <c r="L42" s="332"/>
      <c r="M42" s="333"/>
      <c r="N42" s="334"/>
      <c r="O42" s="334"/>
      <c r="P42" s="334"/>
      <c r="Q42" s="334"/>
      <c r="R42" s="334"/>
      <c r="S42" s="278">
        <v>0</v>
      </c>
      <c r="T42" s="332"/>
      <c r="U42" s="333"/>
      <c r="V42" s="334"/>
      <c r="W42" s="334"/>
      <c r="X42" s="334"/>
      <c r="Y42" s="334"/>
      <c r="Z42" s="334"/>
      <c r="AA42" s="278">
        <v>0</v>
      </c>
      <c r="AB42" s="332"/>
      <c r="AC42" s="333"/>
      <c r="AD42" s="334"/>
      <c r="AE42" s="334"/>
      <c r="AF42" s="334"/>
      <c r="AG42" s="334"/>
      <c r="AH42" s="334"/>
      <c r="AI42" s="278">
        <v>0</v>
      </c>
      <c r="AJ42" s="332"/>
      <c r="AK42" s="333"/>
      <c r="AL42" s="334"/>
      <c r="AM42" s="334"/>
      <c r="AN42" s="334"/>
      <c r="AO42" s="334"/>
      <c r="AP42" s="334"/>
      <c r="AQ42" s="278"/>
      <c r="AR42" s="336"/>
      <c r="AS42" s="332"/>
      <c r="AT42" s="332"/>
      <c r="AU42" s="332"/>
      <c r="AV42" s="332"/>
      <c r="AW42" s="332"/>
      <c r="AX42" s="334"/>
      <c r="AY42" s="278"/>
      <c r="AZ42" s="322"/>
      <c r="BA42" s="305">
        <f>K42+S42+AA42+AI42+AQ42+AY42</f>
        <v>0</v>
      </c>
    </row>
    <row r="43" spans="1:53" ht="23" x14ac:dyDescent="0.3">
      <c r="A43" s="11"/>
      <c r="B43" s="382" t="str">
        <f>Base!B43</f>
        <v xml:space="preserve">Insert line(s) for any additional Subcontractors/Interorganizational </v>
      </c>
      <c r="C43" s="283" t="s">
        <v>110</v>
      </c>
      <c r="D43" s="335"/>
      <c r="E43" s="333"/>
      <c r="F43" s="334"/>
      <c r="G43" s="334"/>
      <c r="H43" s="334"/>
      <c r="I43" s="334"/>
      <c r="J43" s="334"/>
      <c r="K43" s="278"/>
      <c r="L43" s="332"/>
      <c r="M43" s="333"/>
      <c r="N43" s="334"/>
      <c r="O43" s="334"/>
      <c r="P43" s="334"/>
      <c r="Q43" s="334"/>
      <c r="R43" s="334"/>
      <c r="S43" s="278">
        <v>0</v>
      </c>
      <c r="T43" s="332"/>
      <c r="U43" s="333"/>
      <c r="V43" s="334"/>
      <c r="W43" s="334"/>
      <c r="X43" s="334"/>
      <c r="Y43" s="334"/>
      <c r="Z43" s="334"/>
      <c r="AA43" s="278">
        <v>0</v>
      </c>
      <c r="AB43" s="332"/>
      <c r="AC43" s="333"/>
      <c r="AD43" s="334"/>
      <c r="AE43" s="334"/>
      <c r="AF43" s="334"/>
      <c r="AG43" s="334"/>
      <c r="AH43" s="334"/>
      <c r="AI43" s="278">
        <v>0</v>
      </c>
      <c r="AJ43" s="332"/>
      <c r="AK43" s="333"/>
      <c r="AL43" s="334"/>
      <c r="AM43" s="334"/>
      <c r="AN43" s="334"/>
      <c r="AO43" s="334"/>
      <c r="AP43" s="334"/>
      <c r="AQ43" s="278"/>
      <c r="AR43" s="336"/>
      <c r="AS43" s="332"/>
      <c r="AT43" s="332"/>
      <c r="AU43" s="332"/>
      <c r="AV43" s="332"/>
      <c r="AW43" s="332"/>
      <c r="AX43" s="334"/>
      <c r="AY43" s="278"/>
      <c r="AZ43" s="322"/>
      <c r="BA43" s="305">
        <f>K43+S43+AA43+AI43+AQ43+AY43</f>
        <v>0</v>
      </c>
    </row>
    <row r="44" spans="1:53" x14ac:dyDescent="0.25">
      <c r="A44" s="11"/>
      <c r="B44" s="6" t="s">
        <v>86</v>
      </c>
      <c r="C44" s="150"/>
      <c r="D44" s="290"/>
      <c r="E44" s="6"/>
      <c r="F44" s="10"/>
      <c r="G44" s="10"/>
      <c r="H44" s="10"/>
      <c r="I44" s="10"/>
      <c r="J44" s="10"/>
      <c r="K44" s="279">
        <f>SUM(K39:K43)</f>
        <v>0</v>
      </c>
      <c r="L44" s="261"/>
      <c r="M44" s="6"/>
      <c r="N44" s="10"/>
      <c r="O44" s="10"/>
      <c r="P44" s="10"/>
      <c r="Q44" s="10"/>
      <c r="R44" s="10"/>
      <c r="S44" s="279">
        <f>SUM(S39:S43)</f>
        <v>0</v>
      </c>
      <c r="T44" s="261"/>
      <c r="U44" s="6"/>
      <c r="V44" s="10"/>
      <c r="W44" s="10"/>
      <c r="X44" s="10"/>
      <c r="Y44" s="10"/>
      <c r="Z44" s="10"/>
      <c r="AA44" s="279">
        <f>SUM(AA39:AA43)</f>
        <v>0</v>
      </c>
      <c r="AB44" s="261"/>
      <c r="AC44" s="6"/>
      <c r="AD44" s="10"/>
      <c r="AE44" s="10"/>
      <c r="AF44" s="10"/>
      <c r="AG44" s="10"/>
      <c r="AH44" s="10"/>
      <c r="AI44" s="279">
        <f>SUM(AI39:AI43)</f>
        <v>0</v>
      </c>
      <c r="AJ44" s="261"/>
      <c r="AK44" s="6"/>
      <c r="AL44" s="10"/>
      <c r="AM44" s="10"/>
      <c r="AN44" s="10"/>
      <c r="AO44" s="10"/>
      <c r="AP44" s="10"/>
      <c r="AQ44" s="279">
        <f>SUM(AQ39:AQ43)</f>
        <v>0</v>
      </c>
      <c r="AR44" s="16"/>
      <c r="AS44" s="261"/>
      <c r="AT44" s="261"/>
      <c r="AU44" s="261"/>
      <c r="AV44" s="261"/>
      <c r="AW44" s="261"/>
      <c r="AX44" s="10"/>
      <c r="AY44" s="279">
        <f>SUM(AY39:AY43)</f>
        <v>0</v>
      </c>
      <c r="AZ44" s="323"/>
      <c r="BA44" s="306">
        <f>K44+S44+AA44+AI44+AQ44+AY44</f>
        <v>0</v>
      </c>
    </row>
    <row r="45" spans="1:53" x14ac:dyDescent="0.25">
      <c r="A45" s="26" t="s">
        <v>29</v>
      </c>
      <c r="B45" s="2"/>
      <c r="C45" s="284"/>
      <c r="D45" s="379" t="s">
        <v>334</v>
      </c>
      <c r="E45" s="380" t="s">
        <v>19</v>
      </c>
      <c r="F45" s="9"/>
      <c r="G45" s="9"/>
      <c r="H45" s="9"/>
      <c r="I45" s="9"/>
      <c r="J45" s="9"/>
      <c r="K45" s="280"/>
      <c r="L45" s="379" t="s">
        <v>334</v>
      </c>
      <c r="M45" s="380" t="s">
        <v>19</v>
      </c>
      <c r="N45" s="9"/>
      <c r="O45" s="9"/>
      <c r="P45" s="9"/>
      <c r="Q45" s="9"/>
      <c r="R45" s="9"/>
      <c r="S45" s="280"/>
      <c r="T45" s="379" t="s">
        <v>334</v>
      </c>
      <c r="U45" s="380" t="s">
        <v>19</v>
      </c>
      <c r="V45" s="9"/>
      <c r="W45" s="9"/>
      <c r="X45" s="9"/>
      <c r="Y45" s="9"/>
      <c r="Z45" s="9"/>
      <c r="AA45" s="280"/>
      <c r="AB45" s="379" t="s">
        <v>334</v>
      </c>
      <c r="AC45" s="380" t="s">
        <v>19</v>
      </c>
      <c r="AD45" s="9"/>
      <c r="AE45" s="9"/>
      <c r="AF45" s="9"/>
      <c r="AG45" s="9"/>
      <c r="AH45" s="9"/>
      <c r="AI45" s="280"/>
      <c r="AJ45" s="379" t="s">
        <v>334</v>
      </c>
      <c r="AK45" s="380" t="s">
        <v>19</v>
      </c>
      <c r="AL45" s="9"/>
      <c r="AM45" s="9"/>
      <c r="AN45" s="9"/>
      <c r="AO45" s="9"/>
      <c r="AP45" s="9"/>
      <c r="AQ45" s="280"/>
      <c r="AR45" s="379" t="s">
        <v>334</v>
      </c>
      <c r="AS45" s="380" t="s">
        <v>19</v>
      </c>
      <c r="AT45" s="259"/>
      <c r="AU45" s="259"/>
      <c r="AV45" s="259"/>
      <c r="AW45" s="259"/>
      <c r="AX45" s="9"/>
      <c r="AY45" s="280"/>
      <c r="AZ45" s="401" t="s">
        <v>334</v>
      </c>
      <c r="BA45" s="305"/>
    </row>
    <row r="46" spans="1:53" ht="13" x14ac:dyDescent="0.3">
      <c r="A46" s="11"/>
      <c r="B46" s="382" t="str">
        <f>Base!B46</f>
        <v>Consultant Name - #01</v>
      </c>
      <c r="C46" s="148" t="s">
        <v>111</v>
      </c>
      <c r="D46" s="285">
        <v>0</v>
      </c>
      <c r="E46" s="274">
        <v>0</v>
      </c>
      <c r="F46" s="331"/>
      <c r="G46" s="331"/>
      <c r="H46" s="331"/>
      <c r="I46" s="331"/>
      <c r="J46" s="331"/>
      <c r="K46" s="300">
        <f>D46*E46</f>
        <v>0</v>
      </c>
      <c r="L46" s="266">
        <v>0</v>
      </c>
      <c r="M46" s="274">
        <v>0</v>
      </c>
      <c r="N46" s="331"/>
      <c r="O46" s="331"/>
      <c r="P46" s="331"/>
      <c r="Q46" s="331"/>
      <c r="R46" s="331"/>
      <c r="S46" s="300">
        <f>L46*M46</f>
        <v>0</v>
      </c>
      <c r="T46" s="266">
        <v>0</v>
      </c>
      <c r="U46" s="274">
        <v>0</v>
      </c>
      <c r="V46" s="331"/>
      <c r="W46" s="331"/>
      <c r="X46" s="331"/>
      <c r="Y46" s="331"/>
      <c r="Z46" s="331"/>
      <c r="AA46" s="300">
        <f>T46*U46</f>
        <v>0</v>
      </c>
      <c r="AB46" s="266">
        <v>0</v>
      </c>
      <c r="AC46" s="274">
        <v>0</v>
      </c>
      <c r="AD46" s="331"/>
      <c r="AE46" s="331"/>
      <c r="AF46" s="331"/>
      <c r="AG46" s="331"/>
      <c r="AH46" s="331"/>
      <c r="AI46" s="300">
        <f>AB46*AC46</f>
        <v>0</v>
      </c>
      <c r="AJ46" s="266">
        <v>0</v>
      </c>
      <c r="AK46" s="274">
        <v>0</v>
      </c>
      <c r="AL46" s="331"/>
      <c r="AM46" s="331"/>
      <c r="AN46" s="331"/>
      <c r="AO46" s="331"/>
      <c r="AP46" s="331"/>
      <c r="AQ46" s="300">
        <f>AJ46*AK46</f>
        <v>0</v>
      </c>
      <c r="AR46" s="231">
        <v>0</v>
      </c>
      <c r="AS46" s="269">
        <v>0</v>
      </c>
      <c r="AT46" s="337"/>
      <c r="AU46" s="337"/>
      <c r="AV46" s="337"/>
      <c r="AW46" s="337"/>
      <c r="AX46" s="331"/>
      <c r="AY46" s="300">
        <f>AR46*AS46</f>
        <v>0</v>
      </c>
      <c r="AZ46" s="399">
        <f>SUM(D46,L46,T46,AB46,AJ46,AR46)</f>
        <v>0</v>
      </c>
      <c r="BA46" s="305">
        <f>K46+S46+AA46+AI46+AQ46+AY46</f>
        <v>0</v>
      </c>
    </row>
    <row r="47" spans="1:53" ht="13" x14ac:dyDescent="0.3">
      <c r="A47" s="11"/>
      <c r="B47" s="382" t="str">
        <f>Base!B47</f>
        <v>Consultant Name - #02</v>
      </c>
      <c r="C47" s="148" t="s">
        <v>111</v>
      </c>
      <c r="D47" s="285"/>
      <c r="E47" s="274"/>
      <c r="F47" s="331"/>
      <c r="G47" s="331"/>
      <c r="H47" s="331"/>
      <c r="I47" s="331"/>
      <c r="J47" s="331"/>
      <c r="K47" s="300">
        <f t="shared" ref="K47:K49" si="27">D47*E47</f>
        <v>0</v>
      </c>
      <c r="L47" s="266"/>
      <c r="M47" s="274"/>
      <c r="N47" s="331"/>
      <c r="O47" s="331"/>
      <c r="P47" s="331"/>
      <c r="Q47" s="331"/>
      <c r="R47" s="331"/>
      <c r="S47" s="300">
        <f t="shared" ref="S47:S49" si="28">L47*M47</f>
        <v>0</v>
      </c>
      <c r="T47" s="266"/>
      <c r="U47" s="274"/>
      <c r="V47" s="331"/>
      <c r="W47" s="331"/>
      <c r="X47" s="331"/>
      <c r="Y47" s="331"/>
      <c r="Z47" s="331"/>
      <c r="AA47" s="300">
        <f t="shared" ref="AA47:AA49" si="29">T47*U47</f>
        <v>0</v>
      </c>
      <c r="AB47" s="266"/>
      <c r="AC47" s="274"/>
      <c r="AD47" s="331"/>
      <c r="AE47" s="331"/>
      <c r="AF47" s="331"/>
      <c r="AG47" s="331"/>
      <c r="AH47" s="331"/>
      <c r="AI47" s="300">
        <f t="shared" ref="AI47:AI49" si="30">AB47*AC47</f>
        <v>0</v>
      </c>
      <c r="AJ47" s="266"/>
      <c r="AK47" s="274"/>
      <c r="AL47" s="331"/>
      <c r="AM47" s="331"/>
      <c r="AN47" s="331"/>
      <c r="AO47" s="331"/>
      <c r="AP47" s="331"/>
      <c r="AQ47" s="300">
        <f t="shared" ref="AQ47:AQ49" si="31">AJ47*AK47</f>
        <v>0</v>
      </c>
      <c r="AR47" s="231"/>
      <c r="AS47" s="269"/>
      <c r="AT47" s="337"/>
      <c r="AU47" s="337"/>
      <c r="AV47" s="337"/>
      <c r="AW47" s="337"/>
      <c r="AX47" s="331"/>
      <c r="AY47" s="300">
        <f t="shared" ref="AY47:AY49" si="32">AR47*AS47</f>
        <v>0</v>
      </c>
      <c r="AZ47" s="399">
        <f t="shared" ref="AZ47:AZ49" si="33">SUM(D47,L47,T47,AB47,AJ47,AR47)</f>
        <v>0</v>
      </c>
      <c r="BA47" s="305">
        <f>K47+S47+AA47+AI47+AQ47+AY47</f>
        <v>0</v>
      </c>
    </row>
    <row r="48" spans="1:53" ht="13" x14ac:dyDescent="0.3">
      <c r="A48" s="11"/>
      <c r="B48" s="382" t="str">
        <f>Base!B48</f>
        <v>Consultant Name - #03</v>
      </c>
      <c r="C48" s="148" t="s">
        <v>111</v>
      </c>
      <c r="D48" s="285"/>
      <c r="E48" s="274"/>
      <c r="F48" s="331"/>
      <c r="G48" s="331"/>
      <c r="H48" s="331"/>
      <c r="I48" s="331"/>
      <c r="J48" s="331"/>
      <c r="K48" s="300">
        <f t="shared" si="27"/>
        <v>0</v>
      </c>
      <c r="L48" s="266"/>
      <c r="M48" s="274"/>
      <c r="N48" s="331"/>
      <c r="O48" s="331"/>
      <c r="P48" s="331"/>
      <c r="Q48" s="331"/>
      <c r="R48" s="331"/>
      <c r="S48" s="300">
        <f t="shared" si="28"/>
        <v>0</v>
      </c>
      <c r="T48" s="266"/>
      <c r="U48" s="274"/>
      <c r="V48" s="331"/>
      <c r="W48" s="331"/>
      <c r="X48" s="331"/>
      <c r="Y48" s="331"/>
      <c r="Z48" s="331"/>
      <c r="AA48" s="300">
        <f t="shared" si="29"/>
        <v>0</v>
      </c>
      <c r="AB48" s="266"/>
      <c r="AC48" s="274"/>
      <c r="AD48" s="331"/>
      <c r="AE48" s="331"/>
      <c r="AF48" s="331"/>
      <c r="AG48" s="331"/>
      <c r="AH48" s="331"/>
      <c r="AI48" s="300">
        <f t="shared" si="30"/>
        <v>0</v>
      </c>
      <c r="AJ48" s="266"/>
      <c r="AK48" s="274"/>
      <c r="AL48" s="331"/>
      <c r="AM48" s="331"/>
      <c r="AN48" s="331"/>
      <c r="AO48" s="331"/>
      <c r="AP48" s="331"/>
      <c r="AQ48" s="300">
        <f t="shared" si="31"/>
        <v>0</v>
      </c>
      <c r="AR48" s="231"/>
      <c r="AS48" s="269"/>
      <c r="AT48" s="337"/>
      <c r="AU48" s="337"/>
      <c r="AV48" s="337"/>
      <c r="AW48" s="337"/>
      <c r="AX48" s="331"/>
      <c r="AY48" s="300">
        <f t="shared" si="32"/>
        <v>0</v>
      </c>
      <c r="AZ48" s="399">
        <f t="shared" si="33"/>
        <v>0</v>
      </c>
      <c r="BA48" s="305">
        <f>K48+S48+AA48+AI48+AQ48+AY48</f>
        <v>0</v>
      </c>
    </row>
    <row r="49" spans="1:53" ht="13" x14ac:dyDescent="0.3">
      <c r="A49" s="11"/>
      <c r="B49" s="382" t="str">
        <f>Base!B49</f>
        <v>Insert line(s) for any additional Consultants</v>
      </c>
      <c r="C49" s="148" t="s">
        <v>111</v>
      </c>
      <c r="D49" s="285"/>
      <c r="E49" s="274"/>
      <c r="F49" s="331"/>
      <c r="G49" s="331"/>
      <c r="H49" s="331"/>
      <c r="I49" s="331"/>
      <c r="J49" s="331"/>
      <c r="K49" s="300">
        <f t="shared" si="27"/>
        <v>0</v>
      </c>
      <c r="L49" s="266"/>
      <c r="M49" s="274"/>
      <c r="N49" s="331"/>
      <c r="O49" s="331"/>
      <c r="P49" s="331"/>
      <c r="Q49" s="331"/>
      <c r="R49" s="331"/>
      <c r="S49" s="300">
        <f t="shared" si="28"/>
        <v>0</v>
      </c>
      <c r="T49" s="266"/>
      <c r="U49" s="274"/>
      <c r="V49" s="331"/>
      <c r="W49" s="331"/>
      <c r="X49" s="331"/>
      <c r="Y49" s="331"/>
      <c r="Z49" s="331"/>
      <c r="AA49" s="300">
        <f t="shared" si="29"/>
        <v>0</v>
      </c>
      <c r="AB49" s="266"/>
      <c r="AC49" s="274"/>
      <c r="AD49" s="331"/>
      <c r="AE49" s="331"/>
      <c r="AF49" s="331"/>
      <c r="AG49" s="331"/>
      <c r="AH49" s="331"/>
      <c r="AI49" s="300">
        <f t="shared" si="30"/>
        <v>0</v>
      </c>
      <c r="AJ49" s="266"/>
      <c r="AK49" s="274"/>
      <c r="AL49" s="331"/>
      <c r="AM49" s="331"/>
      <c r="AN49" s="331"/>
      <c r="AO49" s="331"/>
      <c r="AP49" s="331"/>
      <c r="AQ49" s="300">
        <f t="shared" si="31"/>
        <v>0</v>
      </c>
      <c r="AR49" s="231"/>
      <c r="AS49" s="269"/>
      <c r="AT49" s="337"/>
      <c r="AU49" s="337"/>
      <c r="AV49" s="337"/>
      <c r="AW49" s="337"/>
      <c r="AX49" s="331"/>
      <c r="AY49" s="300">
        <f t="shared" si="32"/>
        <v>0</v>
      </c>
      <c r="AZ49" s="399">
        <f t="shared" si="33"/>
        <v>0</v>
      </c>
      <c r="BA49" s="305">
        <f>K49+S49+AA49+AI49+AQ49+AY49</f>
        <v>0</v>
      </c>
    </row>
    <row r="50" spans="1:53" x14ac:dyDescent="0.25">
      <c r="A50" s="11"/>
      <c r="B50" s="6" t="s">
        <v>87</v>
      </c>
      <c r="C50" s="150"/>
      <c r="D50" s="290"/>
      <c r="E50" s="6"/>
      <c r="F50" s="10"/>
      <c r="G50" s="10"/>
      <c r="H50" s="10"/>
      <c r="I50" s="10"/>
      <c r="J50" s="10"/>
      <c r="K50" s="279">
        <f>SUM(K45:K49)</f>
        <v>0</v>
      </c>
      <c r="L50" s="261"/>
      <c r="M50" s="6"/>
      <c r="N50" s="10"/>
      <c r="O50" s="10"/>
      <c r="P50" s="10"/>
      <c r="Q50" s="10"/>
      <c r="R50" s="10"/>
      <c r="S50" s="279">
        <f>SUM(S45:S49)</f>
        <v>0</v>
      </c>
      <c r="T50" s="261"/>
      <c r="U50" s="6"/>
      <c r="V50" s="10"/>
      <c r="W50" s="10"/>
      <c r="X50" s="10"/>
      <c r="Y50" s="10"/>
      <c r="Z50" s="10"/>
      <c r="AA50" s="279">
        <f>SUM(AA45:AA49)</f>
        <v>0</v>
      </c>
      <c r="AB50" s="261"/>
      <c r="AC50" s="6"/>
      <c r="AD50" s="10"/>
      <c r="AE50" s="10"/>
      <c r="AF50" s="10"/>
      <c r="AG50" s="10"/>
      <c r="AH50" s="10"/>
      <c r="AI50" s="279">
        <f>SUM(AI45:AI49)</f>
        <v>0</v>
      </c>
      <c r="AJ50" s="261"/>
      <c r="AK50" s="6"/>
      <c r="AL50" s="10"/>
      <c r="AM50" s="10"/>
      <c r="AN50" s="10"/>
      <c r="AO50" s="10"/>
      <c r="AP50" s="10"/>
      <c r="AQ50" s="279">
        <f>SUM(AQ45:AQ49)</f>
        <v>0</v>
      </c>
      <c r="AR50" s="16"/>
      <c r="AS50" s="261"/>
      <c r="AT50" s="261"/>
      <c r="AU50" s="261"/>
      <c r="AV50" s="261"/>
      <c r="AW50" s="261"/>
      <c r="AX50" s="10"/>
      <c r="AY50" s="279">
        <f>SUM(AY45:AY49)</f>
        <v>0</v>
      </c>
      <c r="AZ50" s="400">
        <f>SUM(AZ45:AZ49)</f>
        <v>0</v>
      </c>
      <c r="BA50" s="306">
        <f>K50+S50+AA50+AI50+AQ50+AY50</f>
        <v>0</v>
      </c>
    </row>
    <row r="51" spans="1:53" x14ac:dyDescent="0.25">
      <c r="A51" s="26" t="s">
        <v>7</v>
      </c>
      <c r="B51" s="50"/>
      <c r="C51" s="9"/>
      <c r="D51" s="291"/>
      <c r="E51" s="50"/>
      <c r="F51" s="216"/>
      <c r="G51" s="216"/>
      <c r="H51" s="216"/>
      <c r="I51" s="216"/>
      <c r="J51" s="216"/>
      <c r="K51" s="281"/>
      <c r="L51" s="262"/>
      <c r="M51" s="50"/>
      <c r="N51" s="216"/>
      <c r="O51" s="216"/>
      <c r="P51" s="216"/>
      <c r="Q51" s="216"/>
      <c r="R51" s="216"/>
      <c r="S51" s="281"/>
      <c r="T51" s="262"/>
      <c r="U51" s="50"/>
      <c r="V51" s="216"/>
      <c r="W51" s="216"/>
      <c r="X51" s="216"/>
      <c r="Y51" s="216"/>
      <c r="Z51" s="216"/>
      <c r="AA51" s="281"/>
      <c r="AB51" s="262"/>
      <c r="AC51" s="50"/>
      <c r="AD51" s="216"/>
      <c r="AE51" s="216"/>
      <c r="AF51" s="216"/>
      <c r="AG51" s="216"/>
      <c r="AH51" s="216"/>
      <c r="AI51" s="281"/>
      <c r="AJ51" s="262"/>
      <c r="AK51" s="50"/>
      <c r="AL51" s="216"/>
      <c r="AM51" s="216"/>
      <c r="AN51" s="216"/>
      <c r="AO51" s="216"/>
      <c r="AP51" s="216"/>
      <c r="AQ51" s="281"/>
      <c r="AR51" s="26"/>
      <c r="AS51" s="262"/>
      <c r="AT51" s="262"/>
      <c r="AU51" s="262"/>
      <c r="AV51" s="262"/>
      <c r="AW51" s="262"/>
      <c r="AX51" s="216"/>
      <c r="AY51" s="281"/>
      <c r="AZ51" s="324"/>
      <c r="BA51" s="307"/>
    </row>
    <row r="52" spans="1:53" ht="13" x14ac:dyDescent="0.3">
      <c r="A52" s="11"/>
      <c r="B52" s="382" t="str">
        <f>Base!B52</f>
        <v>Materials/Supplies</v>
      </c>
      <c r="C52" s="148" t="s">
        <v>106</v>
      </c>
      <c r="D52" s="335"/>
      <c r="E52" s="333"/>
      <c r="F52" s="334"/>
      <c r="G52" s="334"/>
      <c r="H52" s="334"/>
      <c r="I52" s="334"/>
      <c r="J52" s="334"/>
      <c r="K52" s="278">
        <v>0</v>
      </c>
      <c r="L52" s="332"/>
      <c r="M52" s="333"/>
      <c r="N52" s="334"/>
      <c r="O52" s="334"/>
      <c r="P52" s="334"/>
      <c r="Q52" s="334"/>
      <c r="R52" s="334"/>
      <c r="S52" s="278">
        <v>0</v>
      </c>
      <c r="T52" s="332"/>
      <c r="U52" s="333"/>
      <c r="V52" s="334"/>
      <c r="W52" s="334"/>
      <c r="X52" s="334"/>
      <c r="Y52" s="334"/>
      <c r="Z52" s="334"/>
      <c r="AA52" s="278">
        <v>0</v>
      </c>
      <c r="AB52" s="332"/>
      <c r="AC52" s="333"/>
      <c r="AD52" s="334"/>
      <c r="AE52" s="334"/>
      <c r="AF52" s="334"/>
      <c r="AG52" s="334"/>
      <c r="AH52" s="334"/>
      <c r="AI52" s="278">
        <v>0</v>
      </c>
      <c r="AJ52" s="332"/>
      <c r="AK52" s="333"/>
      <c r="AL52" s="334"/>
      <c r="AM52" s="334"/>
      <c r="AN52" s="334"/>
      <c r="AO52" s="334"/>
      <c r="AP52" s="334"/>
      <c r="AQ52" s="278">
        <v>0</v>
      </c>
      <c r="AR52" s="336"/>
      <c r="AS52" s="332"/>
      <c r="AT52" s="332"/>
      <c r="AU52" s="332"/>
      <c r="AV52" s="332"/>
      <c r="AW52" s="332"/>
      <c r="AX52" s="334"/>
      <c r="AY52" s="278">
        <v>0</v>
      </c>
      <c r="AZ52" s="322"/>
      <c r="BA52" s="305">
        <f>K52+S52+AA52+AI52+AQ52+AY52</f>
        <v>0</v>
      </c>
    </row>
    <row r="53" spans="1:53" ht="13" x14ac:dyDescent="0.3">
      <c r="A53" s="11"/>
      <c r="B53" s="382" t="str">
        <f>Base!B53</f>
        <v>Equipment</v>
      </c>
      <c r="C53" s="148" t="s">
        <v>107</v>
      </c>
      <c r="D53" s="335"/>
      <c r="E53" s="333"/>
      <c r="F53" s="334"/>
      <c r="G53" s="334"/>
      <c r="H53" s="334"/>
      <c r="I53" s="334"/>
      <c r="J53" s="334"/>
      <c r="K53" s="278">
        <v>0</v>
      </c>
      <c r="L53" s="332"/>
      <c r="M53" s="333"/>
      <c r="N53" s="334"/>
      <c r="O53" s="334"/>
      <c r="P53" s="334"/>
      <c r="Q53" s="334"/>
      <c r="R53" s="334"/>
      <c r="S53" s="278">
        <v>0</v>
      </c>
      <c r="T53" s="332"/>
      <c r="U53" s="333"/>
      <c r="V53" s="334"/>
      <c r="W53" s="334"/>
      <c r="X53" s="334"/>
      <c r="Y53" s="334"/>
      <c r="Z53" s="334"/>
      <c r="AA53" s="278">
        <v>0</v>
      </c>
      <c r="AB53" s="332"/>
      <c r="AC53" s="333"/>
      <c r="AD53" s="334"/>
      <c r="AE53" s="334"/>
      <c r="AF53" s="334"/>
      <c r="AG53" s="334"/>
      <c r="AH53" s="334"/>
      <c r="AI53" s="278">
        <v>0</v>
      </c>
      <c r="AJ53" s="332"/>
      <c r="AK53" s="333"/>
      <c r="AL53" s="334"/>
      <c r="AM53" s="334"/>
      <c r="AN53" s="334"/>
      <c r="AO53" s="334"/>
      <c r="AP53" s="334"/>
      <c r="AQ53" s="278"/>
      <c r="AR53" s="336"/>
      <c r="AS53" s="332"/>
      <c r="AT53" s="332"/>
      <c r="AU53" s="332"/>
      <c r="AV53" s="332"/>
      <c r="AW53" s="332"/>
      <c r="AX53" s="334"/>
      <c r="AY53" s="278"/>
      <c r="AZ53" s="322"/>
      <c r="BA53" s="305">
        <f>K53+S53+AA53+AI53+AQ53+AY53</f>
        <v>0</v>
      </c>
    </row>
    <row r="54" spans="1:53" ht="13" x14ac:dyDescent="0.3">
      <c r="A54" s="11"/>
      <c r="B54" s="382" t="str">
        <f>Base!B54</f>
        <v>Travel</v>
      </c>
      <c r="C54" s="148" t="s">
        <v>109</v>
      </c>
      <c r="D54" s="335"/>
      <c r="E54" s="333"/>
      <c r="F54" s="334"/>
      <c r="G54" s="334"/>
      <c r="H54" s="334"/>
      <c r="I54" s="334"/>
      <c r="J54" s="334"/>
      <c r="K54" s="278">
        <v>0</v>
      </c>
      <c r="L54" s="332"/>
      <c r="M54" s="333"/>
      <c r="N54" s="334"/>
      <c r="O54" s="334"/>
      <c r="P54" s="334"/>
      <c r="Q54" s="334"/>
      <c r="R54" s="334"/>
      <c r="S54" s="278">
        <v>0</v>
      </c>
      <c r="T54" s="332"/>
      <c r="U54" s="333"/>
      <c r="V54" s="334"/>
      <c r="W54" s="334"/>
      <c r="X54" s="334"/>
      <c r="Y54" s="334"/>
      <c r="Z54" s="334"/>
      <c r="AA54" s="278">
        <v>0</v>
      </c>
      <c r="AB54" s="332"/>
      <c r="AC54" s="333"/>
      <c r="AD54" s="334"/>
      <c r="AE54" s="334"/>
      <c r="AF54" s="334"/>
      <c r="AG54" s="334"/>
      <c r="AH54" s="334"/>
      <c r="AI54" s="278">
        <v>0</v>
      </c>
      <c r="AJ54" s="332"/>
      <c r="AK54" s="333"/>
      <c r="AL54" s="334"/>
      <c r="AM54" s="334"/>
      <c r="AN54" s="334"/>
      <c r="AO54" s="334"/>
      <c r="AP54" s="334"/>
      <c r="AQ54" s="278"/>
      <c r="AR54" s="336"/>
      <c r="AS54" s="332"/>
      <c r="AT54" s="332"/>
      <c r="AU54" s="332"/>
      <c r="AV54" s="332"/>
      <c r="AW54" s="332"/>
      <c r="AX54" s="334"/>
      <c r="AY54" s="278"/>
      <c r="AZ54" s="322"/>
      <c r="BA54" s="305">
        <f>K54+S54+AA54+AI54+AQ54+AY54</f>
        <v>0</v>
      </c>
    </row>
    <row r="55" spans="1:53" ht="13" x14ac:dyDescent="0.3">
      <c r="A55" s="11"/>
      <c r="B55" s="382" t="str">
        <f>Base!B55</f>
        <v>Insert line(s) for any other types of ODCs</v>
      </c>
      <c r="C55" s="148" t="s">
        <v>108</v>
      </c>
      <c r="D55" s="335"/>
      <c r="E55" s="333"/>
      <c r="F55" s="334"/>
      <c r="G55" s="334"/>
      <c r="H55" s="334"/>
      <c r="I55" s="334"/>
      <c r="J55" s="334"/>
      <c r="K55" s="278">
        <v>0</v>
      </c>
      <c r="L55" s="332"/>
      <c r="M55" s="333"/>
      <c r="N55" s="334"/>
      <c r="O55" s="334"/>
      <c r="P55" s="334"/>
      <c r="Q55" s="334"/>
      <c r="R55" s="334"/>
      <c r="S55" s="278">
        <v>0</v>
      </c>
      <c r="T55" s="332"/>
      <c r="U55" s="333"/>
      <c r="V55" s="334"/>
      <c r="W55" s="334"/>
      <c r="X55" s="334"/>
      <c r="Y55" s="334"/>
      <c r="Z55" s="334"/>
      <c r="AA55" s="278">
        <v>0</v>
      </c>
      <c r="AB55" s="332"/>
      <c r="AC55" s="333"/>
      <c r="AD55" s="334"/>
      <c r="AE55" s="334"/>
      <c r="AF55" s="334"/>
      <c r="AG55" s="334"/>
      <c r="AH55" s="334"/>
      <c r="AI55" s="278">
        <v>0</v>
      </c>
      <c r="AJ55" s="332"/>
      <c r="AK55" s="333"/>
      <c r="AL55" s="334"/>
      <c r="AM55" s="334"/>
      <c r="AN55" s="334"/>
      <c r="AO55" s="334"/>
      <c r="AP55" s="334"/>
      <c r="AQ55" s="278"/>
      <c r="AR55" s="336"/>
      <c r="AS55" s="332"/>
      <c r="AT55" s="332"/>
      <c r="AU55" s="332"/>
      <c r="AV55" s="332"/>
      <c r="AW55" s="332"/>
      <c r="AX55" s="334"/>
      <c r="AY55" s="278"/>
      <c r="AZ55" s="322"/>
      <c r="BA55" s="305">
        <f>K55+S55+AA55+AI55+AQ55+AY55</f>
        <v>0</v>
      </c>
    </row>
    <row r="56" spans="1:53" x14ac:dyDescent="0.25">
      <c r="A56" s="11"/>
      <c r="B56" s="6" t="s">
        <v>50</v>
      </c>
      <c r="C56" s="10"/>
      <c r="D56" s="290"/>
      <c r="E56" s="6"/>
      <c r="F56" s="10"/>
      <c r="G56" s="10"/>
      <c r="H56" s="10"/>
      <c r="I56" s="10"/>
      <c r="J56" s="10"/>
      <c r="K56" s="279">
        <f>SUM(K51:K55)</f>
        <v>0</v>
      </c>
      <c r="L56" s="261"/>
      <c r="M56" s="6"/>
      <c r="N56" s="10"/>
      <c r="O56" s="10"/>
      <c r="P56" s="10"/>
      <c r="Q56" s="10"/>
      <c r="R56" s="10"/>
      <c r="S56" s="279">
        <f>SUM(S51:S55)</f>
        <v>0</v>
      </c>
      <c r="T56" s="261"/>
      <c r="U56" s="6"/>
      <c r="V56" s="10"/>
      <c r="W56" s="10"/>
      <c r="X56" s="10"/>
      <c r="Y56" s="10"/>
      <c r="Z56" s="10"/>
      <c r="AA56" s="279">
        <f>SUM(AA51:AA55)</f>
        <v>0</v>
      </c>
      <c r="AB56" s="261"/>
      <c r="AC56" s="6"/>
      <c r="AD56" s="10"/>
      <c r="AE56" s="10"/>
      <c r="AF56" s="10"/>
      <c r="AG56" s="10"/>
      <c r="AH56" s="10"/>
      <c r="AI56" s="279">
        <f>SUM(AI51:AI55)</f>
        <v>0</v>
      </c>
      <c r="AJ56" s="261"/>
      <c r="AK56" s="6"/>
      <c r="AL56" s="10"/>
      <c r="AM56" s="10"/>
      <c r="AN56" s="10"/>
      <c r="AO56" s="10"/>
      <c r="AP56" s="10"/>
      <c r="AQ56" s="279">
        <f>SUM(AQ51:AQ55)</f>
        <v>0</v>
      </c>
      <c r="AR56" s="16"/>
      <c r="AS56" s="261"/>
      <c r="AT56" s="261"/>
      <c r="AU56" s="261"/>
      <c r="AV56" s="261"/>
      <c r="AW56" s="261"/>
      <c r="AX56" s="10"/>
      <c r="AY56" s="279">
        <f>SUM(AY51:AY55)</f>
        <v>0</v>
      </c>
      <c r="AZ56" s="323"/>
      <c r="BA56" s="306">
        <f>K56+S56+AA56+AI56+AQ56+AY56</f>
        <v>0</v>
      </c>
    </row>
    <row r="57" spans="1:53" x14ac:dyDescent="0.25">
      <c r="A57" s="26" t="s">
        <v>262</v>
      </c>
      <c r="B57" s="2"/>
      <c r="C57" s="9"/>
      <c r="D57" s="379" t="s">
        <v>71</v>
      </c>
      <c r="E57" s="380" t="s">
        <v>38</v>
      </c>
      <c r="F57" s="9"/>
      <c r="G57" s="9"/>
      <c r="H57" s="9"/>
      <c r="I57" s="9"/>
      <c r="J57" s="9"/>
      <c r="K57" s="280"/>
      <c r="L57" s="379" t="s">
        <v>71</v>
      </c>
      <c r="M57" s="380" t="s">
        <v>38</v>
      </c>
      <c r="N57" s="9"/>
      <c r="O57" s="9"/>
      <c r="P57" s="9"/>
      <c r="Q57" s="9"/>
      <c r="R57" s="9"/>
      <c r="S57" s="280"/>
      <c r="T57" s="379" t="s">
        <v>71</v>
      </c>
      <c r="U57" s="380" t="s">
        <v>38</v>
      </c>
      <c r="V57" s="9"/>
      <c r="W57" s="9"/>
      <c r="X57" s="9"/>
      <c r="Y57" s="9"/>
      <c r="Z57" s="9"/>
      <c r="AA57" s="280"/>
      <c r="AB57" s="379" t="s">
        <v>71</v>
      </c>
      <c r="AC57" s="380" t="s">
        <v>38</v>
      </c>
      <c r="AD57" s="9"/>
      <c r="AE57" s="9"/>
      <c r="AF57" s="9"/>
      <c r="AG57" s="9"/>
      <c r="AH57" s="9"/>
      <c r="AI57" s="280"/>
      <c r="AJ57" s="379" t="s">
        <v>71</v>
      </c>
      <c r="AK57" s="380" t="s">
        <v>38</v>
      </c>
      <c r="AL57" s="9"/>
      <c r="AM57" s="9"/>
      <c r="AN57" s="9"/>
      <c r="AO57" s="9"/>
      <c r="AP57" s="9"/>
      <c r="AQ57" s="280"/>
      <c r="AR57" s="379" t="s">
        <v>71</v>
      </c>
      <c r="AS57" s="380" t="s">
        <v>38</v>
      </c>
      <c r="AT57" s="259"/>
      <c r="AU57" s="259"/>
      <c r="AV57" s="259"/>
      <c r="AW57" s="259"/>
      <c r="AX57" s="9"/>
      <c r="AY57" s="280"/>
      <c r="AZ57" s="321"/>
      <c r="BA57" s="305"/>
    </row>
    <row r="58" spans="1:53" x14ac:dyDescent="0.25">
      <c r="A58" s="11"/>
      <c r="B58" s="382" t="str">
        <f>Base!B58</f>
        <v>Insert M/H O/H rate title</v>
      </c>
      <c r="C58" s="9"/>
      <c r="D58" s="293">
        <v>0</v>
      </c>
      <c r="E58" s="230">
        <v>0</v>
      </c>
      <c r="F58" s="338"/>
      <c r="G58" s="338"/>
      <c r="H58" s="338"/>
      <c r="I58" s="338"/>
      <c r="J58" s="338"/>
      <c r="K58" s="300">
        <f>D58*E58</f>
        <v>0</v>
      </c>
      <c r="L58" s="269">
        <v>0</v>
      </c>
      <c r="M58" s="230">
        <v>0</v>
      </c>
      <c r="N58" s="338"/>
      <c r="O58" s="338"/>
      <c r="P58" s="338"/>
      <c r="Q58" s="338"/>
      <c r="R58" s="338"/>
      <c r="S58" s="300">
        <f>L58*M58</f>
        <v>0</v>
      </c>
      <c r="T58" s="269">
        <v>0</v>
      </c>
      <c r="U58" s="230">
        <v>0</v>
      </c>
      <c r="V58" s="338"/>
      <c r="W58" s="338"/>
      <c r="X58" s="338"/>
      <c r="Y58" s="338"/>
      <c r="Z58" s="338"/>
      <c r="AA58" s="300">
        <f>T58*U58</f>
        <v>0</v>
      </c>
      <c r="AB58" s="269">
        <v>0</v>
      </c>
      <c r="AC58" s="230">
        <v>0</v>
      </c>
      <c r="AD58" s="338"/>
      <c r="AE58" s="338"/>
      <c r="AF58" s="338"/>
      <c r="AG58" s="338"/>
      <c r="AH58" s="338"/>
      <c r="AI58" s="300">
        <f>AB58*AC58</f>
        <v>0</v>
      </c>
      <c r="AJ58" s="375">
        <v>0</v>
      </c>
      <c r="AK58" s="230">
        <v>0</v>
      </c>
      <c r="AL58" s="338"/>
      <c r="AM58" s="338"/>
      <c r="AN58" s="338"/>
      <c r="AO58" s="338"/>
      <c r="AP58" s="338"/>
      <c r="AQ58" s="300">
        <f>AJ58*AK58</f>
        <v>0</v>
      </c>
      <c r="AR58" s="373">
        <v>0</v>
      </c>
      <c r="AS58" s="329">
        <v>0</v>
      </c>
      <c r="AT58" s="340"/>
      <c r="AU58" s="340"/>
      <c r="AV58" s="340"/>
      <c r="AW58" s="340"/>
      <c r="AX58" s="338"/>
      <c r="AY58" s="300">
        <f>AR58*AS58</f>
        <v>0</v>
      </c>
      <c r="AZ58" s="322"/>
      <c r="BA58" s="305">
        <f>K58+S58+AA58+AI58+AQ58+AY58</f>
        <v>0</v>
      </c>
    </row>
    <row r="59" spans="1:53" x14ac:dyDescent="0.25">
      <c r="A59" s="11"/>
      <c r="B59" s="382" t="str">
        <f>Base!B59</f>
        <v>Insert line(s) &amp; title(s) for any other M/H O/H rates</v>
      </c>
      <c r="C59" s="9"/>
      <c r="D59" s="292"/>
      <c r="E59" s="230"/>
      <c r="F59" s="338"/>
      <c r="G59" s="338"/>
      <c r="H59" s="338"/>
      <c r="I59" s="338"/>
      <c r="J59" s="338"/>
      <c r="K59" s="300">
        <f>D59*E59</f>
        <v>0</v>
      </c>
      <c r="L59" s="268"/>
      <c r="M59" s="230"/>
      <c r="N59" s="338"/>
      <c r="O59" s="338"/>
      <c r="P59" s="338"/>
      <c r="Q59" s="338"/>
      <c r="R59" s="338"/>
      <c r="S59" s="300">
        <f>L59*M59</f>
        <v>0</v>
      </c>
      <c r="T59" s="268"/>
      <c r="U59" s="230"/>
      <c r="V59" s="338"/>
      <c r="W59" s="338"/>
      <c r="X59" s="338"/>
      <c r="Y59" s="338"/>
      <c r="Z59" s="338"/>
      <c r="AA59" s="300">
        <f>T59*U59</f>
        <v>0</v>
      </c>
      <c r="AB59" s="268"/>
      <c r="AC59" s="230"/>
      <c r="AD59" s="338"/>
      <c r="AE59" s="338"/>
      <c r="AF59" s="338"/>
      <c r="AG59" s="338"/>
      <c r="AH59" s="338"/>
      <c r="AI59" s="300">
        <f>AB59*AC59</f>
        <v>0</v>
      </c>
      <c r="AJ59" s="375"/>
      <c r="AK59" s="230"/>
      <c r="AL59" s="338"/>
      <c r="AM59" s="338"/>
      <c r="AN59" s="338"/>
      <c r="AO59" s="338"/>
      <c r="AP59" s="338"/>
      <c r="AQ59" s="300">
        <f>AJ59*AK59</f>
        <v>0</v>
      </c>
      <c r="AR59" s="373"/>
      <c r="AS59" s="329"/>
      <c r="AT59" s="340"/>
      <c r="AU59" s="340"/>
      <c r="AV59" s="340"/>
      <c r="AW59" s="340"/>
      <c r="AX59" s="338"/>
      <c r="AY59" s="300">
        <f>AR59*AS59</f>
        <v>0</v>
      </c>
      <c r="AZ59" s="322"/>
      <c r="BA59" s="305">
        <f>K59+S59+AA59+AI59+AQ59+AY59</f>
        <v>0</v>
      </c>
    </row>
    <row r="60" spans="1:53" x14ac:dyDescent="0.25">
      <c r="A60" s="11"/>
      <c r="B60" s="6" t="s">
        <v>46</v>
      </c>
      <c r="C60" s="10"/>
      <c r="D60" s="290"/>
      <c r="E60" s="6"/>
      <c r="F60" s="10"/>
      <c r="G60" s="10"/>
      <c r="H60" s="10"/>
      <c r="I60" s="10"/>
      <c r="J60" s="10"/>
      <c r="K60" s="279">
        <f>SUM(K57:K59)</f>
        <v>0</v>
      </c>
      <c r="L60" s="261"/>
      <c r="M60" s="6"/>
      <c r="N60" s="10"/>
      <c r="O60" s="10"/>
      <c r="P60" s="10"/>
      <c r="Q60" s="10"/>
      <c r="R60" s="10"/>
      <c r="S60" s="279">
        <f>SUM(S57:S59)</f>
        <v>0</v>
      </c>
      <c r="T60" s="261"/>
      <c r="U60" s="6"/>
      <c r="V60" s="10"/>
      <c r="W60" s="10"/>
      <c r="X60" s="10"/>
      <c r="Y60" s="10"/>
      <c r="Z60" s="10"/>
      <c r="AA60" s="279">
        <f>SUM(AA57:AA59)</f>
        <v>0</v>
      </c>
      <c r="AB60" s="261"/>
      <c r="AC60" s="6"/>
      <c r="AD60" s="10"/>
      <c r="AE60" s="10"/>
      <c r="AF60" s="10"/>
      <c r="AG60" s="10"/>
      <c r="AH60" s="10"/>
      <c r="AI60" s="279">
        <f>SUM(AI57:AI59)</f>
        <v>0</v>
      </c>
      <c r="AJ60" s="261"/>
      <c r="AK60" s="6"/>
      <c r="AL60" s="10"/>
      <c r="AM60" s="10"/>
      <c r="AN60" s="10"/>
      <c r="AO60" s="10"/>
      <c r="AP60" s="10"/>
      <c r="AQ60" s="279">
        <f>SUM(AQ57:AQ59)</f>
        <v>0</v>
      </c>
      <c r="AR60" s="16"/>
      <c r="AS60" s="261"/>
      <c r="AT60" s="261"/>
      <c r="AU60" s="261"/>
      <c r="AV60" s="261"/>
      <c r="AW60" s="261"/>
      <c r="AX60" s="10"/>
      <c r="AY60" s="279">
        <f>SUM(AY57:AY59)</f>
        <v>0</v>
      </c>
      <c r="AZ60" s="323"/>
      <c r="BA60" s="306">
        <f>K60+S60+AA60+AI60+AQ60+AY60</f>
        <v>0</v>
      </c>
    </row>
    <row r="61" spans="1:53" s="35" customFormat="1" ht="13" x14ac:dyDescent="0.3">
      <c r="A61" s="342" t="s">
        <v>30</v>
      </c>
      <c r="B61" s="343"/>
      <c r="C61" s="344"/>
      <c r="D61" s="345"/>
      <c r="E61" s="343"/>
      <c r="F61" s="344"/>
      <c r="G61" s="344"/>
      <c r="H61" s="344"/>
      <c r="I61" s="344"/>
      <c r="J61" s="344"/>
      <c r="K61" s="346">
        <f>F32+K35+K38+K44+K50+K56+K60</f>
        <v>0</v>
      </c>
      <c r="L61" s="347"/>
      <c r="M61" s="343"/>
      <c r="N61" s="344"/>
      <c r="O61" s="344"/>
      <c r="P61" s="344"/>
      <c r="Q61" s="344"/>
      <c r="R61" s="344"/>
      <c r="S61" s="346">
        <f>N32+S35+S38+S44+S50+S56+S60</f>
        <v>0</v>
      </c>
      <c r="T61" s="347"/>
      <c r="U61" s="343"/>
      <c r="V61" s="344"/>
      <c r="W61" s="344"/>
      <c r="X61" s="344"/>
      <c r="Y61" s="344"/>
      <c r="Z61" s="344"/>
      <c r="AA61" s="346">
        <f>V32+AA35+AA38+AA44+AA50+AA56+AA60</f>
        <v>0</v>
      </c>
      <c r="AB61" s="347"/>
      <c r="AC61" s="343"/>
      <c r="AD61" s="344"/>
      <c r="AE61" s="344"/>
      <c r="AF61" s="344"/>
      <c r="AG61" s="344"/>
      <c r="AH61" s="344"/>
      <c r="AI61" s="346">
        <f>AD32+AI35+AI38+AI44+AI50+AI56+AI60</f>
        <v>0</v>
      </c>
      <c r="AJ61" s="347"/>
      <c r="AK61" s="343"/>
      <c r="AL61" s="344"/>
      <c r="AM61" s="344"/>
      <c r="AN61" s="344"/>
      <c r="AO61" s="344"/>
      <c r="AP61" s="344"/>
      <c r="AQ61" s="346">
        <f>AL32+AQ35+AQ38+AQ44+AQ50+AQ56+AQ60</f>
        <v>0</v>
      </c>
      <c r="AR61" s="342"/>
      <c r="AS61" s="347"/>
      <c r="AT61" s="347"/>
      <c r="AU61" s="347"/>
      <c r="AV61" s="347"/>
      <c r="AW61" s="347"/>
      <c r="AX61" s="344"/>
      <c r="AY61" s="346">
        <f>AT32+AY35+AY38+AY44+AY50+AY56+AY60</f>
        <v>0</v>
      </c>
      <c r="AZ61" s="348"/>
      <c r="BA61" s="349">
        <f>K61+S61+AA61+AI61+AQ61+AY61</f>
        <v>0</v>
      </c>
    </row>
    <row r="62" spans="1:53" x14ac:dyDescent="0.25">
      <c r="A62" s="26" t="s">
        <v>263</v>
      </c>
      <c r="B62" s="2"/>
      <c r="C62" s="9"/>
      <c r="D62" s="379" t="s">
        <v>71</v>
      </c>
      <c r="E62" s="380" t="s">
        <v>38</v>
      </c>
      <c r="F62" s="9"/>
      <c r="G62" s="9"/>
      <c r="H62" s="9"/>
      <c r="I62" s="9"/>
      <c r="J62" s="9"/>
      <c r="K62" s="280"/>
      <c r="L62" s="379" t="s">
        <v>71</v>
      </c>
      <c r="M62" s="380" t="s">
        <v>38</v>
      </c>
      <c r="N62" s="9"/>
      <c r="O62" s="9"/>
      <c r="P62" s="9"/>
      <c r="Q62" s="9"/>
      <c r="R62" s="9"/>
      <c r="S62" s="280"/>
      <c r="T62" s="379" t="s">
        <v>71</v>
      </c>
      <c r="U62" s="380" t="s">
        <v>38</v>
      </c>
      <c r="V62" s="9"/>
      <c r="W62" s="9"/>
      <c r="X62" s="9"/>
      <c r="Y62" s="9"/>
      <c r="Z62" s="9"/>
      <c r="AA62" s="280"/>
      <c r="AB62" s="379" t="s">
        <v>71</v>
      </c>
      <c r="AC62" s="380" t="s">
        <v>38</v>
      </c>
      <c r="AD62" s="9"/>
      <c r="AE62" s="9"/>
      <c r="AF62" s="9"/>
      <c r="AG62" s="9"/>
      <c r="AH62" s="9"/>
      <c r="AI62" s="280"/>
      <c r="AJ62" s="379" t="s">
        <v>71</v>
      </c>
      <c r="AK62" s="380" t="s">
        <v>38</v>
      </c>
      <c r="AL62" s="9"/>
      <c r="AM62" s="9"/>
      <c r="AN62" s="9"/>
      <c r="AO62" s="9"/>
      <c r="AP62" s="9"/>
      <c r="AQ62" s="280"/>
      <c r="AR62" s="379" t="s">
        <v>71</v>
      </c>
      <c r="AS62" s="380" t="s">
        <v>38</v>
      </c>
      <c r="AT62" s="259"/>
      <c r="AU62" s="259"/>
      <c r="AV62" s="259"/>
      <c r="AW62" s="259"/>
      <c r="AX62" s="9"/>
      <c r="AY62" s="280"/>
      <c r="AZ62" s="321"/>
      <c r="BA62" s="305"/>
    </row>
    <row r="63" spans="1:53" x14ac:dyDescent="0.25">
      <c r="A63" s="11"/>
      <c r="B63" s="382" t="str">
        <f>Base!B63</f>
        <v>G&amp;A</v>
      </c>
      <c r="C63" s="9"/>
      <c r="D63" s="289">
        <f>K61</f>
        <v>0</v>
      </c>
      <c r="E63" s="230">
        <v>0</v>
      </c>
      <c r="F63" s="338"/>
      <c r="G63" s="338"/>
      <c r="H63" s="338"/>
      <c r="I63" s="338"/>
      <c r="J63" s="338"/>
      <c r="K63" s="300">
        <f>D63*E63</f>
        <v>0</v>
      </c>
      <c r="L63" s="267">
        <f>S61</f>
        <v>0</v>
      </c>
      <c r="M63" s="230">
        <v>0</v>
      </c>
      <c r="N63" s="338"/>
      <c r="O63" s="338"/>
      <c r="P63" s="338"/>
      <c r="Q63" s="338"/>
      <c r="R63" s="338"/>
      <c r="S63" s="300">
        <f>L63*M63</f>
        <v>0</v>
      </c>
      <c r="T63" s="267">
        <f>AA61</f>
        <v>0</v>
      </c>
      <c r="U63" s="230">
        <v>0</v>
      </c>
      <c r="V63" s="338"/>
      <c r="W63" s="338"/>
      <c r="X63" s="338"/>
      <c r="Y63" s="338"/>
      <c r="Z63" s="338"/>
      <c r="AA63" s="300">
        <f>T63*U63</f>
        <v>0</v>
      </c>
      <c r="AB63" s="267">
        <f>AI61</f>
        <v>0</v>
      </c>
      <c r="AC63" s="230">
        <v>0</v>
      </c>
      <c r="AD63" s="338"/>
      <c r="AE63" s="338"/>
      <c r="AF63" s="338"/>
      <c r="AG63" s="338"/>
      <c r="AH63" s="338"/>
      <c r="AI63" s="300">
        <f>AB63*AC63</f>
        <v>0</v>
      </c>
      <c r="AJ63" s="267">
        <f>AQ61</f>
        <v>0</v>
      </c>
      <c r="AK63" s="230">
        <v>0</v>
      </c>
      <c r="AL63" s="338"/>
      <c r="AM63" s="338"/>
      <c r="AN63" s="338"/>
      <c r="AO63" s="338"/>
      <c r="AP63" s="338"/>
      <c r="AQ63" s="300">
        <f>AJ63*AK63</f>
        <v>0</v>
      </c>
      <c r="AR63" s="374">
        <f>AY32+AY35+AY38+AY44+AY50+AY56+AY60</f>
        <v>0</v>
      </c>
      <c r="AS63" s="230">
        <v>0</v>
      </c>
      <c r="AT63" s="340"/>
      <c r="AU63" s="340"/>
      <c r="AV63" s="340"/>
      <c r="AW63" s="340"/>
      <c r="AX63" s="338"/>
      <c r="AY63" s="300">
        <f>AR63*AS63</f>
        <v>0</v>
      </c>
      <c r="AZ63" s="322"/>
      <c r="BA63" s="305">
        <f>K63+S63+AA63+AI63+AQ63+AY63</f>
        <v>0</v>
      </c>
    </row>
    <row r="64" spans="1:53" x14ac:dyDescent="0.25">
      <c r="A64" s="11"/>
      <c r="B64" s="382" t="str">
        <f>Base!B64</f>
        <v>Insert line(s) &amp; title(s) for any other G&amp;A rates</v>
      </c>
      <c r="C64" s="9"/>
      <c r="D64" s="293"/>
      <c r="E64" s="230"/>
      <c r="F64" s="338"/>
      <c r="G64" s="338"/>
      <c r="H64" s="338"/>
      <c r="I64" s="338"/>
      <c r="J64" s="338"/>
      <c r="K64" s="300">
        <f>D64*E64</f>
        <v>0</v>
      </c>
      <c r="L64" s="269"/>
      <c r="M64" s="230"/>
      <c r="N64" s="338"/>
      <c r="O64" s="338"/>
      <c r="P64" s="338"/>
      <c r="Q64" s="338"/>
      <c r="R64" s="338"/>
      <c r="S64" s="300">
        <f>L64*M64</f>
        <v>0</v>
      </c>
      <c r="T64" s="269"/>
      <c r="U64" s="230"/>
      <c r="V64" s="338"/>
      <c r="W64" s="338"/>
      <c r="X64" s="338"/>
      <c r="Y64" s="338"/>
      <c r="Z64" s="338"/>
      <c r="AA64" s="300">
        <f>T64*U64</f>
        <v>0</v>
      </c>
      <c r="AB64" s="269"/>
      <c r="AC64" s="230"/>
      <c r="AD64" s="338"/>
      <c r="AE64" s="338"/>
      <c r="AF64" s="338"/>
      <c r="AG64" s="338"/>
      <c r="AH64" s="338"/>
      <c r="AI64" s="300">
        <f>AB64*AC64</f>
        <v>0</v>
      </c>
      <c r="AJ64" s="269"/>
      <c r="AK64" s="230"/>
      <c r="AL64" s="338"/>
      <c r="AM64" s="338"/>
      <c r="AN64" s="338"/>
      <c r="AO64" s="338"/>
      <c r="AP64" s="338"/>
      <c r="AQ64" s="300">
        <f>AJ64*AK64</f>
        <v>0</v>
      </c>
      <c r="AR64" s="373"/>
      <c r="AS64" s="230"/>
      <c r="AT64" s="340"/>
      <c r="AU64" s="340"/>
      <c r="AV64" s="340"/>
      <c r="AW64" s="340"/>
      <c r="AX64" s="338"/>
      <c r="AY64" s="300">
        <f>AR64*AS64</f>
        <v>0</v>
      </c>
      <c r="AZ64" s="322"/>
      <c r="BA64" s="305">
        <f>K64+S64+AA64+AI64+AQ64+AY64</f>
        <v>0</v>
      </c>
    </row>
    <row r="65" spans="1:53" x14ac:dyDescent="0.25">
      <c r="A65" s="11"/>
      <c r="B65" s="6" t="s">
        <v>51</v>
      </c>
      <c r="C65" s="10"/>
      <c r="D65" s="290"/>
      <c r="E65" s="6"/>
      <c r="F65" s="10"/>
      <c r="G65" s="10"/>
      <c r="H65" s="10"/>
      <c r="I65" s="10"/>
      <c r="J65" s="10"/>
      <c r="K65" s="279">
        <f>SUM(K62:K64)</f>
        <v>0</v>
      </c>
      <c r="L65" s="261"/>
      <c r="M65" s="6"/>
      <c r="N65" s="10"/>
      <c r="O65" s="10"/>
      <c r="P65" s="10"/>
      <c r="Q65" s="10"/>
      <c r="R65" s="10"/>
      <c r="S65" s="279">
        <f>SUM(S63:S64)</f>
        <v>0</v>
      </c>
      <c r="T65" s="261"/>
      <c r="U65" s="6"/>
      <c r="V65" s="10"/>
      <c r="W65" s="10"/>
      <c r="X65" s="10"/>
      <c r="Y65" s="10"/>
      <c r="Z65" s="10"/>
      <c r="AA65" s="279">
        <f>SUM(AA63:AA64)</f>
        <v>0</v>
      </c>
      <c r="AB65" s="261"/>
      <c r="AC65" s="6"/>
      <c r="AD65" s="10"/>
      <c r="AE65" s="10"/>
      <c r="AF65" s="10"/>
      <c r="AG65" s="10"/>
      <c r="AH65" s="10"/>
      <c r="AI65" s="279">
        <f>SUM(AI63:AI64)</f>
        <v>0</v>
      </c>
      <c r="AJ65" s="261"/>
      <c r="AK65" s="6"/>
      <c r="AL65" s="10"/>
      <c r="AM65" s="10"/>
      <c r="AN65" s="10"/>
      <c r="AO65" s="10"/>
      <c r="AP65" s="10"/>
      <c r="AQ65" s="279">
        <f>SUM(AQ63:AQ64)</f>
        <v>0</v>
      </c>
      <c r="AR65" s="16"/>
      <c r="AS65" s="261"/>
      <c r="AT65" s="261"/>
      <c r="AU65" s="261"/>
      <c r="AV65" s="261"/>
      <c r="AW65" s="261"/>
      <c r="AX65" s="10"/>
      <c r="AY65" s="279">
        <f>SUM(AY63:AY64)</f>
        <v>0</v>
      </c>
      <c r="AZ65" s="323"/>
      <c r="BA65" s="306">
        <f>K65+S65+AA65+AI65+AQ65+AY65</f>
        <v>0</v>
      </c>
    </row>
    <row r="66" spans="1:53" x14ac:dyDescent="0.25">
      <c r="A66" s="342" t="s">
        <v>30</v>
      </c>
      <c r="B66" s="350"/>
      <c r="C66" s="351"/>
      <c r="D66" s="352"/>
      <c r="E66" s="350"/>
      <c r="F66" s="351"/>
      <c r="G66" s="351"/>
      <c r="H66" s="351"/>
      <c r="I66" s="351"/>
      <c r="J66" s="351"/>
      <c r="K66" s="346">
        <f>K61+K65</f>
        <v>0</v>
      </c>
      <c r="L66" s="353"/>
      <c r="M66" s="350"/>
      <c r="N66" s="351"/>
      <c r="O66" s="351"/>
      <c r="P66" s="351"/>
      <c r="Q66" s="351"/>
      <c r="R66" s="351"/>
      <c r="S66" s="346">
        <f>S61+S65</f>
        <v>0</v>
      </c>
      <c r="T66" s="353"/>
      <c r="U66" s="350"/>
      <c r="V66" s="351"/>
      <c r="W66" s="351"/>
      <c r="X66" s="351"/>
      <c r="Y66" s="351"/>
      <c r="Z66" s="351"/>
      <c r="AA66" s="346">
        <f>AA61+AA65</f>
        <v>0</v>
      </c>
      <c r="AB66" s="353"/>
      <c r="AC66" s="350"/>
      <c r="AD66" s="351"/>
      <c r="AE66" s="351"/>
      <c r="AF66" s="351"/>
      <c r="AG66" s="351"/>
      <c r="AH66" s="351"/>
      <c r="AI66" s="346">
        <f>AI61+AI65</f>
        <v>0</v>
      </c>
      <c r="AJ66" s="353"/>
      <c r="AK66" s="350"/>
      <c r="AL66" s="351"/>
      <c r="AM66" s="351"/>
      <c r="AN66" s="351"/>
      <c r="AO66" s="351"/>
      <c r="AP66" s="351"/>
      <c r="AQ66" s="346">
        <f>AQ61+AQ65</f>
        <v>0</v>
      </c>
      <c r="AR66" s="354"/>
      <c r="AS66" s="353"/>
      <c r="AT66" s="353"/>
      <c r="AU66" s="353"/>
      <c r="AV66" s="353"/>
      <c r="AW66" s="353"/>
      <c r="AX66" s="351"/>
      <c r="AY66" s="346">
        <f>AY61+AY65</f>
        <v>0</v>
      </c>
      <c r="AZ66" s="355"/>
      <c r="BA66" s="356">
        <f>K66+S66+AA66+AI66+AQ66+AY66</f>
        <v>0</v>
      </c>
    </row>
    <row r="67" spans="1:53" x14ac:dyDescent="0.25">
      <c r="A67" s="26" t="s">
        <v>264</v>
      </c>
      <c r="B67" s="2"/>
      <c r="C67" s="9"/>
      <c r="D67" s="379" t="s">
        <v>71</v>
      </c>
      <c r="E67" s="380" t="s">
        <v>38</v>
      </c>
      <c r="F67" s="9"/>
      <c r="G67" s="9"/>
      <c r="H67" s="9"/>
      <c r="I67" s="9"/>
      <c r="J67" s="9"/>
      <c r="K67" s="280"/>
      <c r="L67" s="379" t="s">
        <v>71</v>
      </c>
      <c r="M67" s="380" t="s">
        <v>38</v>
      </c>
      <c r="N67" s="9"/>
      <c r="O67" s="9"/>
      <c r="P67" s="9"/>
      <c r="Q67" s="9"/>
      <c r="R67" s="9"/>
      <c r="S67" s="280"/>
      <c r="T67" s="379" t="s">
        <v>71</v>
      </c>
      <c r="U67" s="380" t="s">
        <v>38</v>
      </c>
      <c r="V67" s="9"/>
      <c r="W67" s="9"/>
      <c r="X67" s="9"/>
      <c r="Y67" s="9"/>
      <c r="Z67" s="9"/>
      <c r="AA67" s="280"/>
      <c r="AB67" s="379" t="s">
        <v>71</v>
      </c>
      <c r="AC67" s="380" t="s">
        <v>38</v>
      </c>
      <c r="AD67" s="9"/>
      <c r="AE67" s="9"/>
      <c r="AF67" s="9"/>
      <c r="AG67" s="9"/>
      <c r="AH67" s="9"/>
      <c r="AI67" s="280"/>
      <c r="AJ67" s="379" t="s">
        <v>71</v>
      </c>
      <c r="AK67" s="380" t="s">
        <v>38</v>
      </c>
      <c r="AL67" s="9"/>
      <c r="AM67" s="9"/>
      <c r="AN67" s="9"/>
      <c r="AO67" s="9"/>
      <c r="AP67" s="9"/>
      <c r="AQ67" s="280"/>
      <c r="AR67" s="379" t="s">
        <v>71</v>
      </c>
      <c r="AS67" s="380" t="s">
        <v>38</v>
      </c>
      <c r="AT67" s="259"/>
      <c r="AU67" s="259"/>
      <c r="AV67" s="259"/>
      <c r="AW67" s="259"/>
      <c r="AX67" s="9"/>
      <c r="AY67" s="280"/>
      <c r="AZ67" s="321"/>
      <c r="BA67" s="305"/>
    </row>
    <row r="68" spans="1:53" x14ac:dyDescent="0.25">
      <c r="A68" s="11"/>
      <c r="B68" s="382" t="str">
        <f>Base!B68</f>
        <v>Insert COM rate title</v>
      </c>
      <c r="C68" s="9"/>
      <c r="D68" s="293">
        <v>0</v>
      </c>
      <c r="E68" s="230">
        <v>0</v>
      </c>
      <c r="F68" s="338"/>
      <c r="G68" s="338"/>
      <c r="H68" s="338"/>
      <c r="I68" s="338"/>
      <c r="J68" s="338"/>
      <c r="K68" s="300">
        <f>D68*E68</f>
        <v>0</v>
      </c>
      <c r="L68" s="269">
        <v>0</v>
      </c>
      <c r="M68" s="230">
        <v>0</v>
      </c>
      <c r="N68" s="338"/>
      <c r="O68" s="338"/>
      <c r="P68" s="338"/>
      <c r="Q68" s="338"/>
      <c r="R68" s="338"/>
      <c r="S68" s="300">
        <f>L68*M68</f>
        <v>0</v>
      </c>
      <c r="T68" s="269">
        <v>0</v>
      </c>
      <c r="U68" s="230">
        <v>0</v>
      </c>
      <c r="V68" s="338"/>
      <c r="W68" s="338"/>
      <c r="X68" s="338"/>
      <c r="Y68" s="338"/>
      <c r="Z68" s="338"/>
      <c r="AA68" s="300">
        <f>T68*U68</f>
        <v>0</v>
      </c>
      <c r="AB68" s="269">
        <v>0</v>
      </c>
      <c r="AC68" s="230">
        <v>0</v>
      </c>
      <c r="AD68" s="338"/>
      <c r="AE68" s="338"/>
      <c r="AF68" s="338"/>
      <c r="AG68" s="338"/>
      <c r="AH68" s="338"/>
      <c r="AI68" s="300">
        <f>AB68*AC68</f>
        <v>0</v>
      </c>
      <c r="AJ68" s="269">
        <v>0</v>
      </c>
      <c r="AK68" s="230">
        <v>0</v>
      </c>
      <c r="AL68" s="338"/>
      <c r="AM68" s="338"/>
      <c r="AN68" s="338"/>
      <c r="AO68" s="338"/>
      <c r="AP68" s="338"/>
      <c r="AQ68" s="300">
        <f>AJ68*AK68</f>
        <v>0</v>
      </c>
      <c r="AR68" s="269">
        <v>0</v>
      </c>
      <c r="AS68" s="230">
        <v>0</v>
      </c>
      <c r="AT68" s="340"/>
      <c r="AU68" s="340"/>
      <c r="AV68" s="340"/>
      <c r="AW68" s="340"/>
      <c r="AX68" s="338"/>
      <c r="AY68" s="300">
        <f>AR68*AS68</f>
        <v>0</v>
      </c>
      <c r="AZ68" s="322"/>
      <c r="BA68" s="305">
        <f t="shared" ref="BA68:BA73" si="34">K68+S68+AA68+AI68+AQ68+AY68</f>
        <v>0</v>
      </c>
    </row>
    <row r="69" spans="1:53" x14ac:dyDescent="0.25">
      <c r="A69" s="11"/>
      <c r="B69" s="382" t="str">
        <f>Base!B69</f>
        <v>Insert line(s) &amp; title(s) for any other COM rates</v>
      </c>
      <c r="C69" s="9"/>
      <c r="D69" s="293"/>
      <c r="E69" s="230"/>
      <c r="F69" s="338"/>
      <c r="G69" s="338"/>
      <c r="H69" s="338"/>
      <c r="I69" s="338"/>
      <c r="J69" s="338"/>
      <c r="K69" s="300">
        <f>D69*E69</f>
        <v>0</v>
      </c>
      <c r="L69" s="269"/>
      <c r="M69" s="230"/>
      <c r="N69" s="338"/>
      <c r="O69" s="338"/>
      <c r="P69" s="338"/>
      <c r="Q69" s="338"/>
      <c r="R69" s="338"/>
      <c r="S69" s="300">
        <f>L69*M69</f>
        <v>0</v>
      </c>
      <c r="T69" s="269"/>
      <c r="U69" s="230"/>
      <c r="V69" s="338"/>
      <c r="W69" s="338"/>
      <c r="X69" s="338"/>
      <c r="Y69" s="338"/>
      <c r="Z69" s="338"/>
      <c r="AA69" s="300">
        <f>T69*U69</f>
        <v>0</v>
      </c>
      <c r="AB69" s="269"/>
      <c r="AC69" s="230"/>
      <c r="AD69" s="338"/>
      <c r="AE69" s="338"/>
      <c r="AF69" s="338"/>
      <c r="AG69" s="338"/>
      <c r="AH69" s="338"/>
      <c r="AI69" s="300">
        <f>AB69*AC69</f>
        <v>0</v>
      </c>
      <c r="AJ69" s="269"/>
      <c r="AK69" s="230"/>
      <c r="AL69" s="338"/>
      <c r="AM69" s="338"/>
      <c r="AN69" s="338"/>
      <c r="AO69" s="338"/>
      <c r="AP69" s="338"/>
      <c r="AQ69" s="300">
        <f>AJ69*AK69</f>
        <v>0</v>
      </c>
      <c r="AR69" s="269"/>
      <c r="AS69" s="230"/>
      <c r="AT69" s="340"/>
      <c r="AU69" s="340"/>
      <c r="AV69" s="340"/>
      <c r="AW69" s="340"/>
      <c r="AX69" s="338"/>
      <c r="AY69" s="300">
        <f>AR69*AS69</f>
        <v>0</v>
      </c>
      <c r="AZ69" s="322"/>
      <c r="BA69" s="305">
        <f t="shared" si="34"/>
        <v>0</v>
      </c>
    </row>
    <row r="70" spans="1:53" x14ac:dyDescent="0.25">
      <c r="A70" s="11"/>
      <c r="B70" s="6" t="s">
        <v>32</v>
      </c>
      <c r="C70" s="10"/>
      <c r="D70" s="290"/>
      <c r="E70" s="6"/>
      <c r="F70" s="10"/>
      <c r="G70" s="10"/>
      <c r="H70" s="10"/>
      <c r="I70" s="10"/>
      <c r="J70" s="10"/>
      <c r="K70" s="279">
        <f>SUM(K67:K69)</f>
        <v>0</v>
      </c>
      <c r="L70" s="261"/>
      <c r="M70" s="6"/>
      <c r="N70" s="10"/>
      <c r="O70" s="10"/>
      <c r="P70" s="10"/>
      <c r="Q70" s="10"/>
      <c r="R70" s="10"/>
      <c r="S70" s="279">
        <f>SUM(S68:S69)</f>
        <v>0</v>
      </c>
      <c r="T70" s="261"/>
      <c r="U70" s="6"/>
      <c r="V70" s="10"/>
      <c r="W70" s="10"/>
      <c r="X70" s="10"/>
      <c r="Y70" s="10"/>
      <c r="Z70" s="10"/>
      <c r="AA70" s="279">
        <f>SUM(AA68:AA69)</f>
        <v>0</v>
      </c>
      <c r="AB70" s="261"/>
      <c r="AC70" s="6"/>
      <c r="AD70" s="10"/>
      <c r="AE70" s="10"/>
      <c r="AF70" s="10"/>
      <c r="AG70" s="10"/>
      <c r="AH70" s="10"/>
      <c r="AI70" s="279">
        <f>SUM(AI68:AI69)</f>
        <v>0</v>
      </c>
      <c r="AJ70" s="261"/>
      <c r="AK70" s="6"/>
      <c r="AL70" s="10"/>
      <c r="AM70" s="10"/>
      <c r="AN70" s="10"/>
      <c r="AO70" s="10"/>
      <c r="AP70" s="10"/>
      <c r="AQ70" s="279">
        <f>SUM(AQ68:AQ69)</f>
        <v>0</v>
      </c>
      <c r="AR70" s="16"/>
      <c r="AS70" s="261"/>
      <c r="AT70" s="261"/>
      <c r="AU70" s="261"/>
      <c r="AV70" s="261"/>
      <c r="AW70" s="261"/>
      <c r="AX70" s="10"/>
      <c r="AY70" s="279">
        <f>SUM(AY68:AY69)</f>
        <v>0</v>
      </c>
      <c r="AZ70" s="323"/>
      <c r="BA70" s="306">
        <f t="shared" si="34"/>
        <v>0</v>
      </c>
    </row>
    <row r="71" spans="1:53" x14ac:dyDescent="0.25">
      <c r="A71" s="27" t="s">
        <v>31</v>
      </c>
      <c r="B71" s="21"/>
      <c r="C71" s="22"/>
      <c r="D71" s="294"/>
      <c r="E71" s="21"/>
      <c r="F71" s="22"/>
      <c r="G71" s="22"/>
      <c r="H71" s="22"/>
      <c r="I71" s="22"/>
      <c r="J71" s="22"/>
      <c r="K71" s="282">
        <f>K66+K70</f>
        <v>0</v>
      </c>
      <c r="L71" s="263"/>
      <c r="M71" s="21"/>
      <c r="N71" s="22"/>
      <c r="O71" s="22"/>
      <c r="P71" s="22"/>
      <c r="Q71" s="22"/>
      <c r="R71" s="22"/>
      <c r="S71" s="282">
        <f>S66+S70</f>
        <v>0</v>
      </c>
      <c r="T71" s="263"/>
      <c r="U71" s="21"/>
      <c r="V71" s="22"/>
      <c r="W71" s="22"/>
      <c r="X71" s="22"/>
      <c r="Y71" s="22"/>
      <c r="Z71" s="22"/>
      <c r="AA71" s="282">
        <f>AA66+AA70</f>
        <v>0</v>
      </c>
      <c r="AB71" s="263"/>
      <c r="AC71" s="21"/>
      <c r="AD71" s="22"/>
      <c r="AE71" s="22"/>
      <c r="AF71" s="22"/>
      <c r="AG71" s="22"/>
      <c r="AH71" s="22"/>
      <c r="AI71" s="282">
        <f>AI66+AI70</f>
        <v>0</v>
      </c>
      <c r="AJ71" s="263"/>
      <c r="AK71" s="21"/>
      <c r="AL71" s="22"/>
      <c r="AM71" s="22"/>
      <c r="AN71" s="22"/>
      <c r="AO71" s="22"/>
      <c r="AP71" s="22"/>
      <c r="AQ71" s="282">
        <f>AQ66+AQ70</f>
        <v>0</v>
      </c>
      <c r="AR71" s="23"/>
      <c r="AS71" s="263"/>
      <c r="AT71" s="263"/>
      <c r="AU71" s="263"/>
      <c r="AV71" s="263"/>
      <c r="AW71" s="263"/>
      <c r="AX71" s="22"/>
      <c r="AY71" s="282">
        <f>AY66+AY70</f>
        <v>0</v>
      </c>
      <c r="AZ71" s="325"/>
      <c r="BA71" s="309">
        <f t="shared" si="34"/>
        <v>0</v>
      </c>
    </row>
    <row r="72" spans="1:53" ht="13" thickBot="1" x14ac:dyDescent="0.3">
      <c r="A72" s="44" t="s">
        <v>357</v>
      </c>
      <c r="B72" s="28"/>
      <c r="C72" s="168" t="s">
        <v>89</v>
      </c>
      <c r="D72" s="289">
        <f>K66</f>
        <v>0</v>
      </c>
      <c r="E72" s="230">
        <v>0</v>
      </c>
      <c r="F72" s="339"/>
      <c r="G72" s="339"/>
      <c r="H72" s="339"/>
      <c r="I72" s="339"/>
      <c r="J72" s="339"/>
      <c r="K72" s="300">
        <f>D72*E72</f>
        <v>0</v>
      </c>
      <c r="L72" s="267">
        <f>S66</f>
        <v>0</v>
      </c>
      <c r="M72" s="230">
        <v>0</v>
      </c>
      <c r="N72" s="339"/>
      <c r="O72" s="339"/>
      <c r="P72" s="339"/>
      <c r="Q72" s="339"/>
      <c r="R72" s="339"/>
      <c r="S72" s="300">
        <f>L72*M72</f>
        <v>0</v>
      </c>
      <c r="T72" s="267">
        <f>AA66</f>
        <v>0</v>
      </c>
      <c r="U72" s="230">
        <v>0</v>
      </c>
      <c r="V72" s="339"/>
      <c r="W72" s="339"/>
      <c r="X72" s="339"/>
      <c r="Y72" s="339"/>
      <c r="Z72" s="339"/>
      <c r="AA72" s="300">
        <f>T72*U72</f>
        <v>0</v>
      </c>
      <c r="AB72" s="267">
        <f>AI66</f>
        <v>0</v>
      </c>
      <c r="AC72" s="230">
        <v>0</v>
      </c>
      <c r="AD72" s="339"/>
      <c r="AE72" s="339"/>
      <c r="AF72" s="339"/>
      <c r="AG72" s="339"/>
      <c r="AH72" s="339"/>
      <c r="AI72" s="300">
        <f>AB72*AC72</f>
        <v>0</v>
      </c>
      <c r="AJ72" s="267">
        <f>AQ66</f>
        <v>0</v>
      </c>
      <c r="AK72" s="230">
        <v>0</v>
      </c>
      <c r="AL72" s="339"/>
      <c r="AM72" s="339"/>
      <c r="AN72" s="339"/>
      <c r="AO72" s="339"/>
      <c r="AP72" s="339"/>
      <c r="AQ72" s="300">
        <f>AJ72*AK72</f>
        <v>0</v>
      </c>
      <c r="AR72" s="374">
        <f>AY66</f>
        <v>0</v>
      </c>
      <c r="AS72" s="230">
        <v>0</v>
      </c>
      <c r="AT72" s="341"/>
      <c r="AU72" s="341"/>
      <c r="AV72" s="341"/>
      <c r="AW72" s="341"/>
      <c r="AX72" s="339"/>
      <c r="AY72" s="370">
        <f>AR72*AS72</f>
        <v>0</v>
      </c>
      <c r="AZ72" s="326"/>
      <c r="BA72" s="310">
        <f t="shared" si="34"/>
        <v>0</v>
      </c>
    </row>
    <row r="73" spans="1:53" ht="13" thickBot="1" x14ac:dyDescent="0.3">
      <c r="A73" s="357" t="s">
        <v>40</v>
      </c>
      <c r="B73" s="358"/>
      <c r="C73" s="359"/>
      <c r="D73" s="360"/>
      <c r="E73" s="358"/>
      <c r="F73" s="359"/>
      <c r="G73" s="359"/>
      <c r="H73" s="359"/>
      <c r="I73" s="359"/>
      <c r="J73" s="359"/>
      <c r="K73" s="361">
        <f>K71+K72</f>
        <v>0</v>
      </c>
      <c r="L73" s="362"/>
      <c r="M73" s="358"/>
      <c r="N73" s="359"/>
      <c r="O73" s="359"/>
      <c r="P73" s="359"/>
      <c r="Q73" s="359"/>
      <c r="R73" s="359"/>
      <c r="S73" s="361">
        <f>S71+S72</f>
        <v>0</v>
      </c>
      <c r="T73" s="362"/>
      <c r="U73" s="358"/>
      <c r="V73" s="359"/>
      <c r="W73" s="359"/>
      <c r="X73" s="359"/>
      <c r="Y73" s="359"/>
      <c r="Z73" s="359"/>
      <c r="AA73" s="361">
        <f>AA71+AA72</f>
        <v>0</v>
      </c>
      <c r="AB73" s="362"/>
      <c r="AC73" s="358"/>
      <c r="AD73" s="359"/>
      <c r="AE73" s="359"/>
      <c r="AF73" s="359"/>
      <c r="AG73" s="359"/>
      <c r="AH73" s="359"/>
      <c r="AI73" s="361">
        <f>AI71+AI72</f>
        <v>0</v>
      </c>
      <c r="AJ73" s="362"/>
      <c r="AK73" s="358"/>
      <c r="AL73" s="359"/>
      <c r="AM73" s="359"/>
      <c r="AN73" s="359"/>
      <c r="AO73" s="359"/>
      <c r="AP73" s="359"/>
      <c r="AQ73" s="361">
        <f>AQ71+AQ72</f>
        <v>0</v>
      </c>
      <c r="AR73" s="357"/>
      <c r="AS73" s="362"/>
      <c r="AT73" s="362"/>
      <c r="AU73" s="362"/>
      <c r="AV73" s="362"/>
      <c r="AW73" s="362"/>
      <c r="AX73" s="359"/>
      <c r="AY73" s="361">
        <f>AY71+AY72</f>
        <v>0</v>
      </c>
      <c r="AZ73" s="363"/>
      <c r="BA73" s="364">
        <f t="shared" si="34"/>
        <v>0</v>
      </c>
    </row>
    <row r="74" spans="1:53" x14ac:dyDescent="0.25">
      <c r="V74" s="118" t="s">
        <v>92</v>
      </c>
    </row>
    <row r="75" spans="1:53" ht="74.25" customHeight="1" x14ac:dyDescent="0.25">
      <c r="A75" s="159" t="s">
        <v>115</v>
      </c>
      <c r="B75" s="677" t="s">
        <v>122</v>
      </c>
      <c r="C75" s="677"/>
      <c r="D75" s="677"/>
      <c r="E75" s="677"/>
      <c r="F75" s="677"/>
      <c r="G75" s="677"/>
      <c r="H75" s="677"/>
      <c r="I75" s="677"/>
      <c r="J75" s="677"/>
      <c r="K75" s="677"/>
      <c r="L75" s="677"/>
      <c r="V75" s="118"/>
    </row>
    <row r="76" spans="1:53" ht="14.25" customHeight="1" x14ac:dyDescent="0.3">
      <c r="A76" s="35" t="s">
        <v>58</v>
      </c>
      <c r="B76" s="35" t="s">
        <v>116</v>
      </c>
    </row>
    <row r="77" spans="1:53" ht="18" customHeight="1" x14ac:dyDescent="0.3">
      <c r="A77" s="35" t="s">
        <v>22</v>
      </c>
      <c r="B77" s="35" t="s">
        <v>432</v>
      </c>
    </row>
    <row r="78" spans="1:53" ht="30" customHeight="1" x14ac:dyDescent="0.3">
      <c r="A78" s="35" t="s">
        <v>60</v>
      </c>
      <c r="B78" s="672" t="s">
        <v>433</v>
      </c>
      <c r="C78" s="672"/>
      <c r="D78" s="672"/>
      <c r="E78" s="672"/>
      <c r="F78" s="672"/>
      <c r="G78" s="672"/>
      <c r="H78" s="672"/>
      <c r="I78" s="672"/>
      <c r="J78" s="672"/>
      <c r="K78" s="672"/>
      <c r="L78" s="672"/>
      <c r="M78" s="672"/>
      <c r="N78" s="202"/>
      <c r="O78" s="202"/>
      <c r="P78" s="202"/>
      <c r="Q78" s="202"/>
      <c r="R78" s="202"/>
      <c r="S78" s="202"/>
      <c r="T78" s="202"/>
    </row>
    <row r="79" spans="1:53" ht="21.75" customHeight="1" x14ac:dyDescent="0.3">
      <c r="A79" s="35" t="s">
        <v>61</v>
      </c>
      <c r="B79" s="691" t="s">
        <v>324</v>
      </c>
      <c r="C79" s="691"/>
      <c r="D79" s="691"/>
      <c r="E79" s="691"/>
      <c r="F79" s="691"/>
      <c r="G79" s="691"/>
      <c r="H79" s="691"/>
      <c r="I79" s="691"/>
      <c r="J79" s="691"/>
      <c r="K79" s="691"/>
      <c r="L79" s="691"/>
      <c r="M79" s="691"/>
      <c r="N79" s="691"/>
      <c r="O79" s="691"/>
    </row>
    <row r="80" spans="1:53" ht="15.5" x14ac:dyDescent="0.25">
      <c r="B80" s="161"/>
    </row>
    <row r="81" spans="2:2" ht="15.5" x14ac:dyDescent="0.25">
      <c r="B81" s="161"/>
    </row>
    <row r="82" spans="2:2" ht="15.5" x14ac:dyDescent="0.25">
      <c r="B82" s="161"/>
    </row>
    <row r="83" spans="2:2" ht="15.5" x14ac:dyDescent="0.25">
      <c r="B83" s="161"/>
    </row>
    <row r="84" spans="2:2" ht="15.5" x14ac:dyDescent="0.25">
      <c r="B84" s="161"/>
    </row>
  </sheetData>
  <mergeCells count="16">
    <mergeCell ref="G4:H4"/>
    <mergeCell ref="O4:P4"/>
    <mergeCell ref="AE4:AF4"/>
    <mergeCell ref="AM4:AN4"/>
    <mergeCell ref="G5:H5"/>
    <mergeCell ref="O5:P5"/>
    <mergeCell ref="AE5:AF5"/>
    <mergeCell ref="AM5:AN5"/>
    <mergeCell ref="B79:O79"/>
    <mergeCell ref="AE6:AF6"/>
    <mergeCell ref="AM6:AN6"/>
    <mergeCell ref="BA6:BB6"/>
    <mergeCell ref="B75:L75"/>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election activeCell="A7" sqref="A7:O8"/>
    </sheetView>
  </sheetViews>
  <sheetFormatPr defaultColWidth="8.6328125" defaultRowHeight="12.5" x14ac:dyDescent="0.25"/>
  <cols>
    <col min="14" max="14" width="19.453125" customWidth="1"/>
    <col min="15" max="15" width="1.54296875" bestFit="1" customWidth="1"/>
    <col min="17" max="17" width="0" hidden="1" customWidth="1"/>
  </cols>
  <sheetData>
    <row r="1" spans="1:17" ht="15.5" x14ac:dyDescent="0.35">
      <c r="A1" s="78" t="s">
        <v>33</v>
      </c>
      <c r="B1" s="79"/>
      <c r="C1" s="79"/>
      <c r="D1" s="79"/>
      <c r="E1" s="609" t="str">
        <f>General!C2</f>
        <v>Proposer's Name (Prime or Subcontractor)</v>
      </c>
      <c r="F1" s="610"/>
      <c r="G1" s="610"/>
      <c r="H1" s="610"/>
      <c r="I1" s="610"/>
      <c r="J1" s="610"/>
      <c r="K1" s="610"/>
      <c r="L1" s="610"/>
      <c r="M1" s="610"/>
      <c r="N1" s="610"/>
      <c r="O1" s="610"/>
    </row>
    <row r="2" spans="1:17" ht="50.25" customHeight="1" x14ac:dyDescent="0.25">
      <c r="A2" s="611" t="s">
        <v>434</v>
      </c>
      <c r="B2" s="611"/>
      <c r="C2" s="611"/>
      <c r="D2" s="611"/>
      <c r="E2" s="611"/>
      <c r="F2" s="611"/>
      <c r="G2" s="611"/>
      <c r="H2" s="611"/>
      <c r="I2" s="611"/>
      <c r="J2" s="611"/>
      <c r="K2" s="611"/>
      <c r="L2" s="611"/>
      <c r="M2" s="611"/>
      <c r="N2" s="611"/>
      <c r="O2" s="611"/>
    </row>
    <row r="3" spans="1:17" ht="9" customHeight="1" x14ac:dyDescent="0.25">
      <c r="A3" s="611"/>
      <c r="B3" s="611"/>
      <c r="C3" s="611"/>
      <c r="D3" s="611"/>
      <c r="E3" s="611"/>
      <c r="F3" s="611"/>
      <c r="G3" s="611"/>
      <c r="H3" s="611"/>
      <c r="I3" s="611"/>
      <c r="J3" s="611"/>
      <c r="K3" s="611"/>
      <c r="L3" s="611"/>
      <c r="M3" s="611"/>
      <c r="N3" s="611"/>
      <c r="O3" s="611"/>
    </row>
    <row r="4" spans="1:17" hidden="1" x14ac:dyDescent="0.25">
      <c r="A4" s="611"/>
      <c r="B4" s="611"/>
      <c r="C4" s="611"/>
      <c r="D4" s="611"/>
      <c r="E4" s="611"/>
      <c r="F4" s="611"/>
      <c r="G4" s="611"/>
      <c r="H4" s="611"/>
      <c r="I4" s="611"/>
      <c r="J4" s="611"/>
      <c r="K4" s="611"/>
      <c r="L4" s="611"/>
      <c r="M4" s="611"/>
      <c r="N4" s="611"/>
      <c r="O4" s="611"/>
    </row>
    <row r="5" spans="1:17" ht="12.75" hidden="1" customHeight="1" x14ac:dyDescent="0.25">
      <c r="A5" s="611"/>
      <c r="B5" s="611"/>
      <c r="C5" s="611"/>
      <c r="D5" s="611"/>
      <c r="E5" s="611"/>
      <c r="F5" s="611"/>
      <c r="G5" s="611"/>
      <c r="H5" s="611"/>
      <c r="I5" s="611"/>
      <c r="J5" s="611"/>
      <c r="K5" s="611"/>
      <c r="L5" s="611"/>
      <c r="M5" s="611"/>
      <c r="N5" s="611"/>
      <c r="O5" s="611"/>
    </row>
    <row r="6" spans="1:17" ht="15.5" x14ac:dyDescent="0.35">
      <c r="A6" s="612"/>
      <c r="B6" s="612"/>
      <c r="C6" s="612"/>
      <c r="D6" s="612"/>
      <c r="E6" s="612"/>
      <c r="F6" s="612"/>
      <c r="G6" s="612"/>
      <c r="H6" s="612"/>
      <c r="I6" s="612"/>
      <c r="J6" s="612"/>
      <c r="K6" s="612"/>
      <c r="L6" s="612"/>
      <c r="M6" s="612"/>
      <c r="N6" s="612"/>
      <c r="O6" s="612"/>
    </row>
    <row r="7" spans="1:17" x14ac:dyDescent="0.25">
      <c r="A7" s="612" t="s">
        <v>442</v>
      </c>
      <c r="B7" s="612"/>
      <c r="C7" s="612"/>
      <c r="D7" s="612"/>
      <c r="E7" s="612"/>
      <c r="F7" s="612"/>
      <c r="G7" s="612"/>
      <c r="H7" s="612"/>
      <c r="I7" s="612"/>
      <c r="J7" s="612"/>
      <c r="K7" s="612"/>
      <c r="L7" s="612"/>
      <c r="M7" s="612"/>
      <c r="N7" s="612"/>
      <c r="O7" s="612"/>
    </row>
    <row r="8" spans="1:17" ht="63.75" customHeight="1" x14ac:dyDescent="0.25">
      <c r="A8" s="612"/>
      <c r="B8" s="612"/>
      <c r="C8" s="612"/>
      <c r="D8" s="612"/>
      <c r="E8" s="612"/>
      <c r="F8" s="612"/>
      <c r="G8" s="612"/>
      <c r="H8" s="612"/>
      <c r="I8" s="612"/>
      <c r="J8" s="612"/>
      <c r="K8" s="612"/>
      <c r="L8" s="612"/>
      <c r="M8" s="612"/>
      <c r="N8" s="612"/>
      <c r="O8" s="612"/>
    </row>
    <row r="9" spans="1:17" ht="14.25" customHeight="1" x14ac:dyDescent="0.35">
      <c r="A9" s="614"/>
      <c r="B9" s="614"/>
      <c r="C9" s="614"/>
      <c r="D9" s="614"/>
      <c r="E9" s="614"/>
      <c r="F9" s="614"/>
      <c r="G9" s="614"/>
      <c r="H9" s="614"/>
      <c r="I9" s="614"/>
      <c r="J9" s="614"/>
      <c r="K9" s="614"/>
      <c r="L9" s="614"/>
      <c r="M9" s="614"/>
      <c r="N9" s="614"/>
      <c r="O9" s="614"/>
    </row>
    <row r="10" spans="1:17" ht="15.5" x14ac:dyDescent="0.35">
      <c r="A10" s="612" t="s">
        <v>147</v>
      </c>
      <c r="B10" s="612"/>
      <c r="C10" s="612"/>
      <c r="D10" s="612"/>
      <c r="E10" s="612"/>
      <c r="F10" s="612"/>
      <c r="G10" s="612"/>
      <c r="H10" s="612"/>
      <c r="I10" s="612"/>
      <c r="J10" s="612"/>
      <c r="K10" s="612"/>
      <c r="L10" s="612"/>
      <c r="M10" s="612"/>
      <c r="N10" s="612"/>
      <c r="O10" s="612"/>
    </row>
    <row r="11" spans="1:17" ht="15.75" customHeight="1" x14ac:dyDescent="0.35">
      <c r="A11" s="614"/>
      <c r="B11" s="614"/>
      <c r="C11" s="614"/>
      <c r="D11" s="614"/>
      <c r="E11" s="614"/>
      <c r="F11" s="614"/>
      <c r="G11" s="614"/>
      <c r="H11" s="614"/>
      <c r="I11" s="614"/>
      <c r="J11" s="614"/>
      <c r="K11" s="614"/>
      <c r="L11" s="614"/>
      <c r="M11" s="614"/>
      <c r="N11" s="614"/>
      <c r="O11" s="614"/>
    </row>
    <row r="12" spans="1:17" x14ac:dyDescent="0.25">
      <c r="A12" s="613" t="s">
        <v>441</v>
      </c>
      <c r="B12" s="613"/>
      <c r="C12" s="613"/>
      <c r="D12" s="613"/>
      <c r="E12" s="613"/>
      <c r="F12" s="613"/>
      <c r="G12" s="613"/>
      <c r="H12" s="613"/>
      <c r="I12" s="613"/>
      <c r="J12" s="613"/>
      <c r="K12" s="613"/>
      <c r="L12" s="613"/>
      <c r="M12" s="613"/>
      <c r="N12" s="613"/>
      <c r="O12" s="613"/>
    </row>
    <row r="13" spans="1:17" ht="63.75" customHeight="1" x14ac:dyDescent="0.25">
      <c r="A13" s="613"/>
      <c r="B13" s="613"/>
      <c r="C13" s="613"/>
      <c r="D13" s="613"/>
      <c r="E13" s="613"/>
      <c r="F13" s="613"/>
      <c r="G13" s="613"/>
      <c r="H13" s="613"/>
      <c r="I13" s="613"/>
      <c r="J13" s="613"/>
      <c r="K13" s="613"/>
      <c r="L13" s="613"/>
      <c r="M13" s="613"/>
      <c r="N13" s="613"/>
      <c r="O13" s="613"/>
    </row>
    <row r="14" spans="1:17" x14ac:dyDescent="0.25">
      <c r="O14" s="118" t="s">
        <v>92</v>
      </c>
    </row>
    <row r="15" spans="1:17" ht="62.25" customHeight="1" x14ac:dyDescent="0.25">
      <c r="B15" s="620" t="s">
        <v>54</v>
      </c>
      <c r="C15" s="621"/>
      <c r="D15" s="617" t="s">
        <v>113</v>
      </c>
      <c r="E15" s="621"/>
      <c r="F15" s="617" t="s">
        <v>55</v>
      </c>
      <c r="G15" s="618"/>
      <c r="H15" s="617" t="s">
        <v>56</v>
      </c>
      <c r="I15" s="618"/>
      <c r="J15" s="617" t="s">
        <v>93</v>
      </c>
      <c r="K15" s="618"/>
      <c r="L15" s="617" t="s">
        <v>57</v>
      </c>
      <c r="M15" s="618"/>
      <c r="N15" s="617" t="s">
        <v>149</v>
      </c>
      <c r="O15" s="618"/>
    </row>
    <row r="16" spans="1:17" ht="12.75" customHeight="1" x14ac:dyDescent="0.25">
      <c r="B16" s="622"/>
      <c r="C16" s="623"/>
      <c r="D16" s="615"/>
      <c r="E16" s="616"/>
      <c r="F16" s="615"/>
      <c r="G16" s="616"/>
      <c r="H16" s="615"/>
      <c r="I16" s="616"/>
      <c r="J16" s="619"/>
      <c r="K16" s="616"/>
      <c r="L16" s="615"/>
      <c r="M16" s="616"/>
      <c r="N16" s="615"/>
      <c r="O16" s="616"/>
      <c r="Q16" s="139" t="s">
        <v>100</v>
      </c>
    </row>
    <row r="17" spans="2:17" x14ac:dyDescent="0.25">
      <c r="B17" s="622"/>
      <c r="C17" s="623"/>
      <c r="D17" s="615"/>
      <c r="E17" s="616"/>
      <c r="F17" s="615"/>
      <c r="G17" s="616"/>
      <c r="H17" s="615"/>
      <c r="I17" s="616"/>
      <c r="J17" s="619"/>
      <c r="K17" s="616"/>
      <c r="L17" s="615"/>
      <c r="M17" s="616"/>
      <c r="N17" s="615"/>
      <c r="O17" s="616"/>
      <c r="Q17" s="139" t="s">
        <v>102</v>
      </c>
    </row>
    <row r="18" spans="2:17" x14ac:dyDescent="0.25">
      <c r="B18" s="622"/>
      <c r="C18" s="623"/>
      <c r="D18" s="615"/>
      <c r="E18" s="616"/>
      <c r="F18" s="615"/>
      <c r="G18" s="616"/>
      <c r="H18" s="615"/>
      <c r="I18" s="616"/>
      <c r="J18" s="615"/>
      <c r="K18" s="616"/>
      <c r="L18" s="615"/>
      <c r="M18" s="616"/>
      <c r="N18" s="615"/>
      <c r="O18" s="616"/>
    </row>
    <row r="19" spans="2:17" x14ac:dyDescent="0.25">
      <c r="B19" s="622"/>
      <c r="C19" s="623"/>
      <c r="D19" s="615"/>
      <c r="E19" s="616"/>
      <c r="F19" s="615"/>
      <c r="G19" s="616"/>
      <c r="H19" s="615"/>
      <c r="I19" s="616"/>
      <c r="J19" s="615"/>
      <c r="K19" s="616"/>
      <c r="L19" s="615"/>
      <c r="M19" s="616"/>
      <c r="N19" s="615"/>
      <c r="O19" s="616"/>
    </row>
    <row r="20" spans="2:17" x14ac:dyDescent="0.25">
      <c r="B20" s="622"/>
      <c r="C20" s="623"/>
      <c r="D20" s="615"/>
      <c r="E20" s="616"/>
      <c r="F20" s="615"/>
      <c r="G20" s="616"/>
      <c r="H20" s="615"/>
      <c r="I20" s="616"/>
      <c r="J20" s="615"/>
      <c r="K20" s="616"/>
      <c r="L20" s="615"/>
      <c r="M20" s="616"/>
      <c r="N20" s="615"/>
      <c r="O20" s="616"/>
    </row>
    <row r="21" spans="2:17" x14ac:dyDescent="0.25">
      <c r="B21" s="622"/>
      <c r="C21" s="623"/>
      <c r="D21" s="615"/>
      <c r="E21" s="616"/>
      <c r="F21" s="615"/>
      <c r="G21" s="616"/>
      <c r="H21" s="615"/>
      <c r="I21" s="616"/>
      <c r="J21" s="615"/>
      <c r="K21" s="616"/>
      <c r="L21" s="615"/>
      <c r="M21" s="616"/>
      <c r="N21" s="615"/>
      <c r="O21" s="616"/>
    </row>
    <row r="22" spans="2:17" x14ac:dyDescent="0.25">
      <c r="B22" s="622"/>
      <c r="C22" s="623"/>
      <c r="D22" s="615"/>
      <c r="E22" s="616"/>
      <c r="F22" s="615"/>
      <c r="G22" s="616"/>
      <c r="H22" s="615"/>
      <c r="I22" s="616"/>
      <c r="J22" s="615"/>
      <c r="K22" s="616"/>
      <c r="L22" s="615"/>
      <c r="M22" s="616"/>
      <c r="N22" s="615"/>
      <c r="O22" s="616"/>
    </row>
    <row r="23" spans="2:17" x14ac:dyDescent="0.25">
      <c r="B23" s="622"/>
      <c r="C23" s="623"/>
      <c r="D23" s="615"/>
      <c r="E23" s="616"/>
      <c r="F23" s="615"/>
      <c r="G23" s="616"/>
      <c r="H23" s="615"/>
      <c r="I23" s="616"/>
      <c r="J23" s="615"/>
      <c r="K23" s="616"/>
      <c r="L23" s="615"/>
      <c r="M23" s="616"/>
      <c r="N23" s="615"/>
      <c r="O23" s="616"/>
    </row>
    <row r="24" spans="2:17" x14ac:dyDescent="0.25">
      <c r="B24" s="622"/>
      <c r="C24" s="623"/>
      <c r="D24" s="615"/>
      <c r="E24" s="616"/>
      <c r="F24" s="615"/>
      <c r="G24" s="616"/>
      <c r="H24" s="615"/>
      <c r="I24" s="616"/>
      <c r="J24" s="615"/>
      <c r="K24" s="616"/>
      <c r="L24" s="615"/>
      <c r="M24" s="616"/>
      <c r="N24" s="615"/>
      <c r="O24" s="616"/>
    </row>
    <row r="27" spans="2:17" ht="15.5" x14ac:dyDescent="0.25">
      <c r="C27" s="161"/>
    </row>
    <row r="36" spans="10:10" x14ac:dyDescent="0.25">
      <c r="J36" s="167"/>
    </row>
  </sheetData>
  <mergeCells count="78">
    <mergeCell ref="J24:K24"/>
    <mergeCell ref="H23:I23"/>
    <mergeCell ref="H24:I24"/>
    <mergeCell ref="J20:K20"/>
    <mergeCell ref="J21:K21"/>
    <mergeCell ref="J22:K22"/>
    <mergeCell ref="J23:K23"/>
    <mergeCell ref="L24:M24"/>
    <mergeCell ref="L20:M20"/>
    <mergeCell ref="L23:M23"/>
    <mergeCell ref="L21:M21"/>
    <mergeCell ref="L22:M22"/>
    <mergeCell ref="L15:M15"/>
    <mergeCell ref="L16:M16"/>
    <mergeCell ref="L17:M17"/>
    <mergeCell ref="L18:M18"/>
    <mergeCell ref="L19:M19"/>
    <mergeCell ref="J18:K18"/>
    <mergeCell ref="J19:K19"/>
    <mergeCell ref="H20:I20"/>
    <mergeCell ref="H21:I21"/>
    <mergeCell ref="H22:I22"/>
    <mergeCell ref="H19:I19"/>
    <mergeCell ref="H18:I18"/>
    <mergeCell ref="B18:C18"/>
    <mergeCell ref="B19:C19"/>
    <mergeCell ref="B20:C20"/>
    <mergeCell ref="B21:C21"/>
    <mergeCell ref="F18:G18"/>
    <mergeCell ref="D20:E20"/>
    <mergeCell ref="F19:G19"/>
    <mergeCell ref="D18:E18"/>
    <mergeCell ref="D19:E19"/>
    <mergeCell ref="F20:G20"/>
    <mergeCell ref="F21:G21"/>
    <mergeCell ref="D21:E21"/>
    <mergeCell ref="B22:C22"/>
    <mergeCell ref="B23:C23"/>
    <mergeCell ref="B24:C24"/>
    <mergeCell ref="F22:G22"/>
    <mergeCell ref="D22:E22"/>
    <mergeCell ref="D23:E23"/>
    <mergeCell ref="D24:E24"/>
    <mergeCell ref="F23:G23"/>
    <mergeCell ref="F24:G24"/>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N21:O21"/>
    <mergeCell ref="N22:O22"/>
    <mergeCell ref="N23:O23"/>
    <mergeCell ref="N24:O24"/>
    <mergeCell ref="N15:O15"/>
    <mergeCell ref="N16:O16"/>
    <mergeCell ref="N17:O17"/>
    <mergeCell ref="N18:O18"/>
    <mergeCell ref="N19:O19"/>
    <mergeCell ref="N20:O20"/>
    <mergeCell ref="E1:O1"/>
    <mergeCell ref="A2:O5"/>
    <mergeCell ref="A7:O8"/>
    <mergeCell ref="A12:O13"/>
    <mergeCell ref="A10:O10"/>
    <mergeCell ref="A6:O6"/>
    <mergeCell ref="A9:O9"/>
    <mergeCell ref="A11:O11"/>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election activeCell="C6" sqref="C6:C11"/>
    </sheetView>
  </sheetViews>
  <sheetFormatPr defaultColWidth="8.6328125" defaultRowHeight="12.5" x14ac:dyDescent="0.25"/>
  <cols>
    <col min="1" max="1" width="12" customWidth="1"/>
    <col min="2" max="2" width="52.36328125" customWidth="1"/>
    <col min="3" max="3" width="11" customWidth="1"/>
    <col min="5" max="5" width="11" customWidth="1"/>
    <col min="6" max="6" width="13" customWidth="1"/>
    <col min="8" max="8" width="11.6328125" bestFit="1" customWidth="1"/>
    <col min="9" max="9" width="11.6328125" customWidth="1"/>
    <col min="10" max="10" width="30.453125" customWidth="1"/>
    <col min="11" max="11" width="13.36328125" customWidth="1"/>
    <col min="12" max="12" width="0" hidden="1" customWidth="1"/>
  </cols>
  <sheetData>
    <row r="1" spans="1:12" ht="15.5" x14ac:dyDescent="0.35">
      <c r="A1" s="170" t="s">
        <v>134</v>
      </c>
      <c r="B1" s="79"/>
      <c r="C1" s="151" t="str">
        <f>General!C2</f>
        <v>Proposer's Name (Prime or Subcontractor)</v>
      </c>
      <c r="D1" s="79"/>
      <c r="E1" s="79"/>
      <c r="F1" s="79"/>
      <c r="G1" s="79"/>
      <c r="H1" s="79"/>
      <c r="I1" s="79"/>
      <c r="J1" s="79"/>
      <c r="K1" s="79"/>
    </row>
    <row r="2" spans="1:12" ht="18.5" x14ac:dyDescent="0.45">
      <c r="A2" s="70"/>
      <c r="B2" s="69"/>
      <c r="C2" s="69"/>
      <c r="D2" s="69"/>
      <c r="E2" s="69"/>
      <c r="F2" s="69"/>
      <c r="G2" s="69"/>
      <c r="H2" s="69"/>
      <c r="I2" s="69"/>
      <c r="J2" s="69"/>
      <c r="K2" s="69"/>
    </row>
    <row r="3" spans="1:12" ht="62" x14ac:dyDescent="0.25">
      <c r="A3" s="104" t="s">
        <v>17</v>
      </c>
      <c r="B3" s="104" t="s">
        <v>79</v>
      </c>
      <c r="C3" s="104" t="s">
        <v>18</v>
      </c>
      <c r="D3" s="104" t="s">
        <v>19</v>
      </c>
      <c r="E3" s="104" t="s">
        <v>112</v>
      </c>
      <c r="F3" s="104" t="s">
        <v>20</v>
      </c>
      <c r="G3" s="104" t="s">
        <v>21</v>
      </c>
      <c r="H3" s="104" t="s">
        <v>27</v>
      </c>
      <c r="I3" s="104" t="s">
        <v>135</v>
      </c>
      <c r="J3" s="104" t="s">
        <v>148</v>
      </c>
      <c r="K3" s="104" t="s">
        <v>69</v>
      </c>
    </row>
    <row r="4" spans="1:12" ht="15.5" x14ac:dyDescent="0.25">
      <c r="A4" s="96" t="s">
        <v>71</v>
      </c>
      <c r="B4" s="97"/>
      <c r="C4" s="97"/>
      <c r="D4" s="98"/>
      <c r="E4" s="154">
        <f>C4*D4</f>
        <v>0</v>
      </c>
      <c r="F4" s="98"/>
      <c r="G4" s="99"/>
      <c r="H4" s="98">
        <f>E4+F4+G4</f>
        <v>0</v>
      </c>
      <c r="I4" s="98"/>
      <c r="J4" s="84"/>
      <c r="K4" s="84"/>
      <c r="L4" s="139" t="s">
        <v>100</v>
      </c>
    </row>
    <row r="5" spans="1:12" ht="15.5" x14ac:dyDescent="0.25">
      <c r="A5" s="97"/>
      <c r="B5" s="97"/>
      <c r="C5" s="97"/>
      <c r="D5" s="98"/>
      <c r="E5" s="154">
        <f t="shared" ref="E5:E12" si="0">C5*D5</f>
        <v>0</v>
      </c>
      <c r="F5" s="98"/>
      <c r="G5" s="99"/>
      <c r="H5" s="98">
        <f t="shared" ref="H5:H12" si="1">E5+F5+G5</f>
        <v>0</v>
      </c>
      <c r="I5" s="98"/>
      <c r="J5" s="84"/>
      <c r="K5" s="84"/>
      <c r="L5" s="139" t="s">
        <v>102</v>
      </c>
    </row>
    <row r="6" spans="1:12" ht="15.5" x14ac:dyDescent="0.25">
      <c r="A6" s="84"/>
      <c r="B6" s="97"/>
      <c r="C6" s="84"/>
      <c r="D6" s="84"/>
      <c r="E6" s="154">
        <f t="shared" si="0"/>
        <v>0</v>
      </c>
      <c r="F6" s="100"/>
      <c r="G6" s="100"/>
      <c r="H6" s="98">
        <f t="shared" si="1"/>
        <v>0</v>
      </c>
      <c r="I6" s="98"/>
      <c r="J6" s="84"/>
      <c r="K6" s="97"/>
    </row>
    <row r="7" spans="1:12" ht="15.5" x14ac:dyDescent="0.25">
      <c r="A7" s="84"/>
      <c r="B7" s="97"/>
      <c r="C7" s="84"/>
      <c r="D7" s="84"/>
      <c r="E7" s="154">
        <f t="shared" si="0"/>
        <v>0</v>
      </c>
      <c r="F7" s="100"/>
      <c r="G7" s="100"/>
      <c r="H7" s="98">
        <f t="shared" si="1"/>
        <v>0</v>
      </c>
      <c r="I7" s="98"/>
      <c r="J7" s="84"/>
      <c r="K7" s="97"/>
    </row>
    <row r="8" spans="1:12" ht="15.5" x14ac:dyDescent="0.25">
      <c r="A8" s="169" t="s">
        <v>72</v>
      </c>
      <c r="B8" s="97"/>
      <c r="C8" s="84"/>
      <c r="D8" s="84"/>
      <c r="E8" s="154"/>
      <c r="F8" s="100"/>
      <c r="G8" s="100"/>
      <c r="H8" s="98"/>
      <c r="I8" s="98"/>
      <c r="J8" s="84"/>
      <c r="K8" s="97"/>
    </row>
    <row r="9" spans="1:12" ht="15.5" x14ac:dyDescent="0.25">
      <c r="A9" s="97"/>
      <c r="B9" s="97"/>
      <c r="C9" s="97"/>
      <c r="D9" s="98"/>
      <c r="E9" s="154">
        <f t="shared" si="0"/>
        <v>0</v>
      </c>
      <c r="F9" s="98"/>
      <c r="G9" s="99"/>
      <c r="H9" s="98">
        <f t="shared" si="1"/>
        <v>0</v>
      </c>
      <c r="I9" s="98"/>
      <c r="J9" s="84"/>
      <c r="K9" s="84"/>
    </row>
    <row r="10" spans="1:12" ht="15.5" x14ac:dyDescent="0.25">
      <c r="A10" s="84"/>
      <c r="B10" s="97"/>
      <c r="C10" s="84"/>
      <c r="D10" s="84"/>
      <c r="E10" s="154">
        <f t="shared" si="0"/>
        <v>0</v>
      </c>
      <c r="F10" s="100"/>
      <c r="G10" s="100"/>
      <c r="H10" s="98">
        <f t="shared" si="1"/>
        <v>0</v>
      </c>
      <c r="I10" s="98"/>
      <c r="J10" s="84"/>
      <c r="K10" s="97"/>
    </row>
    <row r="11" spans="1:12" ht="15.5" x14ac:dyDescent="0.25">
      <c r="A11" s="84"/>
      <c r="B11" s="97"/>
      <c r="C11" s="102"/>
      <c r="D11" s="84"/>
      <c r="E11" s="154">
        <f t="shared" si="0"/>
        <v>0</v>
      </c>
      <c r="F11" s="100"/>
      <c r="G11" s="100"/>
      <c r="H11" s="98">
        <f t="shared" si="1"/>
        <v>0</v>
      </c>
      <c r="I11" s="98"/>
      <c r="J11" s="84"/>
      <c r="K11" s="97"/>
    </row>
    <row r="12" spans="1:12" ht="15.5" x14ac:dyDescent="0.25">
      <c r="A12" s="97"/>
      <c r="B12" s="97"/>
      <c r="C12" s="97"/>
      <c r="D12" s="97"/>
      <c r="E12" s="154">
        <f t="shared" si="0"/>
        <v>0</v>
      </c>
      <c r="F12" s="97"/>
      <c r="G12" s="97"/>
      <c r="H12" s="98">
        <f t="shared" si="1"/>
        <v>0</v>
      </c>
      <c r="I12" s="98"/>
      <c r="J12" s="84"/>
      <c r="K12" s="97"/>
    </row>
    <row r="13" spans="1:12" ht="16.5" customHeight="1" x14ac:dyDescent="0.25">
      <c r="A13" s="692"/>
      <c r="B13" s="692"/>
      <c r="C13" s="692"/>
      <c r="D13" s="94"/>
      <c r="E13" s="94"/>
      <c r="G13" s="103" t="s">
        <v>90</v>
      </c>
      <c r="H13" s="155">
        <f>SUM(H4:H12)</f>
        <v>0</v>
      </c>
      <c r="I13" s="95"/>
      <c r="J13" s="95"/>
      <c r="K13" s="91"/>
    </row>
    <row r="15" spans="1:12" ht="13" x14ac:dyDescent="0.25">
      <c r="A15" s="166" t="s">
        <v>115</v>
      </c>
      <c r="B15" s="693" t="s">
        <v>117</v>
      </c>
      <c r="C15" s="693"/>
      <c r="D15" s="693"/>
      <c r="E15" s="693"/>
      <c r="F15" s="693"/>
      <c r="G15" s="693"/>
      <c r="H15" s="693"/>
      <c r="I15" s="693"/>
      <c r="J15" s="693"/>
      <c r="K15" s="693"/>
    </row>
    <row r="16" spans="1:12" ht="15.5" x14ac:dyDescent="0.25">
      <c r="B16" s="164"/>
    </row>
    <row r="17" spans="1:11" ht="13" x14ac:dyDescent="0.3">
      <c r="A17" s="35" t="s">
        <v>58</v>
      </c>
      <c r="B17" s="691" t="s">
        <v>25</v>
      </c>
      <c r="C17" s="691"/>
      <c r="D17" s="691"/>
      <c r="E17" s="691"/>
      <c r="F17" s="691"/>
      <c r="G17" s="691"/>
      <c r="H17" s="691"/>
      <c r="I17" s="691"/>
      <c r="J17" s="691"/>
      <c r="K17" s="691"/>
    </row>
    <row r="18" spans="1:11" x14ac:dyDescent="0.25">
      <c r="A18" s="142"/>
      <c r="B18" s="142"/>
      <c r="C18" s="142"/>
      <c r="D18" s="142"/>
      <c r="E18" s="142"/>
      <c r="F18" s="142"/>
      <c r="G18" s="142"/>
      <c r="H18" s="142"/>
      <c r="I18" s="142"/>
      <c r="J18" s="142"/>
      <c r="K18" s="142"/>
    </row>
    <row r="19" spans="1:11" ht="13" x14ac:dyDescent="0.3">
      <c r="A19" s="35" t="s">
        <v>22</v>
      </c>
      <c r="B19" s="691" t="s">
        <v>123</v>
      </c>
      <c r="C19" s="691"/>
      <c r="D19" s="691"/>
      <c r="E19" s="691"/>
      <c r="F19" s="691"/>
      <c r="G19" s="691"/>
      <c r="H19" s="691"/>
      <c r="I19" s="691"/>
      <c r="J19" s="691"/>
      <c r="K19" s="691"/>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tabSelected="1" workbookViewId="0">
      <selection activeCell="M16" sqref="M16"/>
    </sheetView>
  </sheetViews>
  <sheetFormatPr defaultColWidth="8.6328125" defaultRowHeight="12.5" x14ac:dyDescent="0.25"/>
  <cols>
    <col min="1" max="1" width="12" customWidth="1"/>
    <col min="2" max="2" width="23.36328125" customWidth="1"/>
    <col min="3" max="3" width="13" customWidth="1"/>
    <col min="4" max="4" width="15" customWidth="1"/>
    <col min="5" max="6" width="15.36328125" customWidth="1"/>
    <col min="7" max="7" width="16.6328125" customWidth="1"/>
    <col min="8" max="8" width="14.36328125" customWidth="1"/>
    <col min="9" max="9" width="15.6328125" customWidth="1"/>
    <col min="10" max="10" width="14.36328125" customWidth="1"/>
    <col min="11" max="11" width="16.36328125" hidden="1" customWidth="1"/>
  </cols>
  <sheetData>
    <row r="1" spans="1:15" ht="15.5" x14ac:dyDescent="0.35">
      <c r="A1" s="105" t="s">
        <v>126</v>
      </c>
      <c r="B1" s="106"/>
      <c r="C1" s="106"/>
      <c r="D1" s="152" t="str">
        <f>General!C2</f>
        <v>Proposer's Name (Prime or Subcontractor)</v>
      </c>
      <c r="E1" s="106"/>
      <c r="F1" s="106"/>
      <c r="G1" s="106"/>
      <c r="H1" s="106"/>
      <c r="I1" s="106"/>
      <c r="J1" s="106"/>
      <c r="K1" s="68"/>
      <c r="L1" s="68"/>
      <c r="M1" s="68"/>
      <c r="N1" s="68"/>
      <c r="O1" s="68"/>
    </row>
    <row r="2" spans="1:15" ht="15.5" x14ac:dyDescent="0.35">
      <c r="A2" s="694"/>
      <c r="B2" s="694"/>
      <c r="C2" s="694"/>
      <c r="D2" s="694"/>
      <c r="E2" s="694"/>
      <c r="F2" s="694"/>
      <c r="G2" s="694"/>
      <c r="H2" s="694"/>
      <c r="I2" s="80"/>
      <c r="J2" s="80"/>
      <c r="K2" s="68"/>
      <c r="L2" s="68"/>
      <c r="M2" s="68"/>
      <c r="N2" s="68"/>
      <c r="O2" s="68"/>
    </row>
    <row r="3" spans="1:15" ht="77.5" x14ac:dyDescent="0.35">
      <c r="A3" s="108" t="s">
        <v>136</v>
      </c>
      <c r="B3" s="107" t="s">
        <v>8</v>
      </c>
      <c r="C3" s="107" t="s">
        <v>6</v>
      </c>
      <c r="D3" s="107" t="s">
        <v>9</v>
      </c>
      <c r="E3" s="107" t="s">
        <v>10</v>
      </c>
      <c r="F3" s="108" t="s">
        <v>88</v>
      </c>
      <c r="G3" s="108" t="s">
        <v>23</v>
      </c>
      <c r="H3" s="109" t="s">
        <v>64</v>
      </c>
      <c r="I3" s="104" t="s">
        <v>124</v>
      </c>
      <c r="J3" s="104" t="s">
        <v>69</v>
      </c>
      <c r="L3" s="68"/>
      <c r="M3" s="68"/>
      <c r="N3" s="68"/>
      <c r="O3" s="68"/>
    </row>
    <row r="4" spans="1:15" ht="15.5" x14ac:dyDescent="0.35">
      <c r="A4" s="54" t="s">
        <v>71</v>
      </c>
      <c r="B4" s="56"/>
      <c r="C4" s="57"/>
      <c r="D4" s="58"/>
      <c r="E4" s="59">
        <f>C4*D4</f>
        <v>0</v>
      </c>
      <c r="F4" s="59"/>
      <c r="G4" s="55"/>
      <c r="H4" s="82"/>
      <c r="I4" s="84"/>
      <c r="J4" s="84"/>
      <c r="K4" s="139" t="s">
        <v>100</v>
      </c>
      <c r="L4" s="68"/>
      <c r="M4" s="68"/>
      <c r="N4" s="68"/>
      <c r="O4" s="68"/>
    </row>
    <row r="5" spans="1:15" ht="15.5" x14ac:dyDescent="0.35">
      <c r="A5" s="55">
        <v>1</v>
      </c>
      <c r="B5" s="56"/>
      <c r="C5" s="57"/>
      <c r="D5" s="58"/>
      <c r="E5" s="59">
        <f t="shared" ref="E5:E12" si="0">C5*D5</f>
        <v>0</v>
      </c>
      <c r="F5" s="59"/>
      <c r="G5" s="55"/>
      <c r="H5" s="83"/>
      <c r="I5" s="84"/>
      <c r="J5" s="84"/>
      <c r="K5" s="139" t="s">
        <v>102</v>
      </c>
      <c r="L5" s="68"/>
      <c r="M5" s="68"/>
      <c r="N5" s="68"/>
      <c r="O5" s="68"/>
    </row>
    <row r="6" spans="1:15" ht="15.5" x14ac:dyDescent="0.35">
      <c r="A6" s="55">
        <v>2</v>
      </c>
      <c r="B6" s="56"/>
      <c r="C6" s="57"/>
      <c r="D6" s="58"/>
      <c r="E6" s="59">
        <f t="shared" si="0"/>
        <v>0</v>
      </c>
      <c r="F6" s="59"/>
      <c r="G6" s="55"/>
      <c r="H6" s="82"/>
      <c r="I6" s="84"/>
      <c r="J6" s="84"/>
      <c r="L6" s="68"/>
      <c r="M6" s="68"/>
      <c r="N6" s="68"/>
      <c r="O6" s="68"/>
    </row>
    <row r="7" spans="1:15" ht="15.5" x14ac:dyDescent="0.35">
      <c r="A7" s="55">
        <v>3</v>
      </c>
      <c r="B7" s="56"/>
      <c r="C7" s="57"/>
      <c r="D7" s="58"/>
      <c r="E7" s="59">
        <f t="shared" si="0"/>
        <v>0</v>
      </c>
      <c r="F7" s="59"/>
      <c r="G7" s="55"/>
      <c r="H7" s="82"/>
      <c r="I7" s="84"/>
      <c r="J7" s="84"/>
      <c r="L7" s="68"/>
      <c r="M7" s="68"/>
      <c r="N7" s="68"/>
      <c r="O7" s="68"/>
    </row>
    <row r="8" spans="1:15" ht="15.5" x14ac:dyDescent="0.35">
      <c r="A8" s="54" t="s">
        <v>73</v>
      </c>
      <c r="B8" s="56"/>
      <c r="C8" s="57"/>
      <c r="D8" s="58"/>
      <c r="E8" s="59">
        <f t="shared" si="0"/>
        <v>0</v>
      </c>
      <c r="F8" s="59"/>
      <c r="G8" s="55"/>
      <c r="H8" s="82"/>
      <c r="I8" s="84"/>
      <c r="J8" s="84"/>
      <c r="L8" s="68"/>
      <c r="M8" s="68"/>
      <c r="N8" s="68"/>
      <c r="O8" s="68"/>
    </row>
    <row r="9" spans="1:15" ht="15.5" x14ac:dyDescent="0.35">
      <c r="A9" s="55">
        <v>4</v>
      </c>
      <c r="B9" s="56"/>
      <c r="C9" s="57"/>
      <c r="D9" s="58"/>
      <c r="E9" s="59">
        <f t="shared" si="0"/>
        <v>0</v>
      </c>
      <c r="F9" s="59"/>
      <c r="G9" s="55"/>
      <c r="H9" s="82"/>
      <c r="I9" s="84"/>
      <c r="J9" s="84"/>
      <c r="L9" s="68"/>
      <c r="M9" s="68"/>
      <c r="N9" s="68"/>
      <c r="O9" s="68"/>
    </row>
    <row r="10" spans="1:15" ht="15.5" x14ac:dyDescent="0.35">
      <c r="A10" s="55">
        <v>5</v>
      </c>
      <c r="B10" s="56"/>
      <c r="C10" s="57"/>
      <c r="D10" s="58"/>
      <c r="E10" s="59">
        <f t="shared" si="0"/>
        <v>0</v>
      </c>
      <c r="F10" s="59"/>
      <c r="G10" s="55"/>
      <c r="H10" s="82"/>
      <c r="I10" s="84"/>
      <c r="J10" s="84"/>
      <c r="L10" s="68"/>
      <c r="M10" s="68"/>
      <c r="N10" s="68"/>
      <c r="O10" s="68"/>
    </row>
    <row r="11" spans="1:15" ht="15.5" x14ac:dyDescent="0.35">
      <c r="A11" s="55">
        <v>6</v>
      </c>
      <c r="B11" s="56"/>
      <c r="C11" s="57"/>
      <c r="D11" s="58"/>
      <c r="E11" s="59">
        <f t="shared" si="0"/>
        <v>0</v>
      </c>
      <c r="F11" s="59"/>
      <c r="G11" s="55"/>
      <c r="H11" s="82"/>
      <c r="I11" s="84"/>
      <c r="J11" s="84"/>
      <c r="L11" s="68"/>
      <c r="M11" s="68"/>
      <c r="N11" s="68"/>
      <c r="O11" s="68"/>
    </row>
    <row r="12" spans="1:15" ht="15.5" x14ac:dyDescent="0.35">
      <c r="A12" s="55">
        <v>7</v>
      </c>
      <c r="B12" s="56"/>
      <c r="C12" s="60"/>
      <c r="D12" s="58"/>
      <c r="E12" s="59">
        <f t="shared" si="0"/>
        <v>0</v>
      </c>
      <c r="F12" s="61"/>
      <c r="G12" s="62"/>
      <c r="H12" s="63"/>
      <c r="I12" s="84"/>
      <c r="J12" s="90"/>
      <c r="L12" s="68"/>
      <c r="M12" s="68"/>
      <c r="N12" s="68"/>
      <c r="O12" s="68"/>
    </row>
    <row r="13" spans="1:15" ht="15.5" x14ac:dyDescent="0.35">
      <c r="A13" s="64"/>
      <c r="B13" s="65"/>
      <c r="C13" s="66"/>
      <c r="D13" s="67" t="s">
        <v>91</v>
      </c>
      <c r="E13" s="156">
        <f>SUM(E4:E12)</f>
        <v>0</v>
      </c>
      <c r="F13" s="92"/>
      <c r="G13" s="74"/>
      <c r="H13" s="68"/>
      <c r="I13" s="68"/>
      <c r="J13" s="68"/>
      <c r="K13" s="68"/>
      <c r="L13" s="68"/>
      <c r="M13" s="68"/>
      <c r="N13" s="68"/>
      <c r="O13" s="68"/>
    </row>
    <row r="14" spans="1:15" ht="15.5" x14ac:dyDescent="0.35">
      <c r="A14" s="68"/>
      <c r="B14" s="68"/>
      <c r="C14" s="68"/>
      <c r="D14" s="68"/>
      <c r="E14" s="73"/>
      <c r="H14" s="68"/>
      <c r="I14" s="68"/>
      <c r="J14" s="68"/>
      <c r="K14" s="68"/>
      <c r="L14" s="68"/>
      <c r="M14" s="68"/>
      <c r="N14" s="68"/>
      <c r="O14" s="68"/>
    </row>
    <row r="15" spans="1:15" ht="15.75" customHeight="1" x14ac:dyDescent="0.35">
      <c r="A15" s="159"/>
      <c r="B15" s="72"/>
      <c r="C15" s="72"/>
      <c r="D15" s="72"/>
      <c r="E15" s="72"/>
      <c r="F15" s="72"/>
      <c r="G15" s="72"/>
      <c r="H15" s="72"/>
      <c r="I15" s="72"/>
      <c r="J15" s="72"/>
      <c r="K15" s="68"/>
      <c r="L15" s="162"/>
      <c r="M15" s="68"/>
      <c r="N15" s="68"/>
      <c r="O15" s="68"/>
    </row>
    <row r="16" spans="1:15" ht="180" customHeight="1" x14ac:dyDescent="0.35">
      <c r="A16" s="159" t="s">
        <v>115</v>
      </c>
      <c r="B16" s="670" t="s">
        <v>358</v>
      </c>
      <c r="C16" s="696"/>
      <c r="D16" s="696"/>
      <c r="E16" s="696"/>
      <c r="F16" s="696"/>
      <c r="G16" s="696"/>
      <c r="H16" s="696"/>
      <c r="I16" s="696"/>
      <c r="J16" s="696"/>
      <c r="K16" s="68"/>
      <c r="L16" s="161"/>
      <c r="M16" s="68"/>
      <c r="N16" s="68"/>
      <c r="O16" s="68"/>
    </row>
    <row r="17" spans="1:15" ht="15.5" x14ac:dyDescent="0.35">
      <c r="A17" s="68"/>
      <c r="B17" s="68"/>
      <c r="C17" s="68"/>
      <c r="D17" s="68"/>
      <c r="E17" s="68"/>
      <c r="F17" s="68"/>
      <c r="G17" s="68"/>
      <c r="H17" s="68"/>
      <c r="I17" s="68"/>
      <c r="J17" s="68"/>
      <c r="K17" s="68"/>
      <c r="L17" s="68"/>
      <c r="M17" s="68"/>
      <c r="N17" s="68"/>
      <c r="O17" s="68"/>
    </row>
    <row r="18" spans="1:15" ht="40.5" customHeight="1" x14ac:dyDescent="0.35">
      <c r="A18" s="159" t="s">
        <v>58</v>
      </c>
      <c r="B18" s="669" t="s">
        <v>125</v>
      </c>
      <c r="C18" s="669"/>
      <c r="D18" s="669"/>
      <c r="E18" s="669"/>
      <c r="F18" s="669"/>
      <c r="G18" s="669"/>
      <c r="H18" s="669"/>
      <c r="I18" s="669"/>
      <c r="J18" s="669"/>
      <c r="K18" s="68"/>
      <c r="L18" s="68"/>
      <c r="M18" s="68"/>
      <c r="N18" s="68"/>
      <c r="O18" s="68"/>
    </row>
    <row r="19" spans="1:15" ht="15.5" x14ac:dyDescent="0.35">
      <c r="A19" s="35"/>
      <c r="B19" s="35"/>
      <c r="C19" s="35"/>
      <c r="D19" s="35"/>
      <c r="E19" s="35"/>
      <c r="F19" s="35"/>
      <c r="G19" s="35"/>
      <c r="H19" s="35"/>
      <c r="I19" s="35"/>
      <c r="J19" s="35"/>
      <c r="K19" s="68"/>
      <c r="L19" s="68"/>
      <c r="M19" s="68"/>
      <c r="N19" s="68"/>
      <c r="O19" s="68"/>
    </row>
    <row r="20" spans="1:15" ht="15.5" x14ac:dyDescent="0.35">
      <c r="A20" s="35" t="s">
        <v>59</v>
      </c>
      <c r="B20" s="691" t="s">
        <v>127</v>
      </c>
      <c r="C20" s="691"/>
      <c r="D20" s="691"/>
      <c r="E20" s="691"/>
      <c r="F20" s="691"/>
      <c r="G20" s="691"/>
      <c r="H20" s="691"/>
      <c r="I20" s="691"/>
      <c r="J20" s="691"/>
      <c r="K20" s="68"/>
      <c r="L20" s="68"/>
      <c r="M20" s="68"/>
      <c r="N20" s="68"/>
      <c r="O20" s="68"/>
    </row>
    <row r="21" spans="1:15" ht="15.5" x14ac:dyDescent="0.35">
      <c r="A21" s="35"/>
      <c r="B21" s="35"/>
      <c r="C21" s="35"/>
      <c r="D21" s="35"/>
      <c r="E21" s="35"/>
      <c r="F21" s="35"/>
      <c r="G21" s="35"/>
      <c r="H21" s="35"/>
      <c r="I21" s="35"/>
      <c r="J21" s="35"/>
      <c r="K21" s="68"/>
      <c r="L21" s="68"/>
      <c r="M21" s="68"/>
      <c r="N21" s="68"/>
      <c r="O21" s="68"/>
    </row>
    <row r="22" spans="1:15" ht="28.5" customHeight="1" x14ac:dyDescent="0.3">
      <c r="A22" s="159" t="s">
        <v>60</v>
      </c>
      <c r="B22" s="695" t="s">
        <v>359</v>
      </c>
      <c r="C22" s="695"/>
      <c r="D22" s="695"/>
      <c r="E22" s="695"/>
      <c r="F22" s="695"/>
      <c r="G22" s="695"/>
      <c r="H22" s="695"/>
      <c r="I22" s="695"/>
      <c r="J22" s="695"/>
    </row>
    <row r="23" spans="1:15" x14ac:dyDescent="0.25">
      <c r="B23" s="139"/>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6328125" defaultRowHeight="12.5" x14ac:dyDescent="0.25"/>
  <cols>
    <col min="1" max="1" width="11.6328125" customWidth="1"/>
    <col min="2" max="2" width="20.453125" customWidth="1"/>
    <col min="3" max="3" width="19.36328125" customWidth="1"/>
    <col min="4" max="4" width="20.36328125" customWidth="1"/>
    <col min="5" max="5" width="19.6328125" customWidth="1"/>
    <col min="6" max="6" width="7.36328125" customWidth="1"/>
    <col min="8" max="8" width="11.6328125" customWidth="1"/>
    <col min="9" max="9" width="11.453125" customWidth="1"/>
    <col min="11" max="11" width="10" customWidth="1"/>
    <col min="12" max="13" width="16" customWidth="1"/>
    <col min="14" max="14" width="0" hidden="1" customWidth="1"/>
  </cols>
  <sheetData>
    <row r="1" spans="1:15" ht="15.5" x14ac:dyDescent="0.35">
      <c r="A1" s="170" t="s">
        <v>143</v>
      </c>
      <c r="B1" s="93"/>
      <c r="C1" s="151" t="str">
        <f>General!C2</f>
        <v>Proposer's Name (Prime or Subcontractor)</v>
      </c>
      <c r="D1" s="79"/>
      <c r="E1" s="79"/>
      <c r="F1" s="79"/>
      <c r="G1" s="79"/>
      <c r="H1" s="79"/>
      <c r="I1" s="79"/>
      <c r="J1" s="79"/>
      <c r="K1" s="79"/>
      <c r="L1" s="79"/>
      <c r="M1" s="79"/>
    </row>
    <row r="2" spans="1:15" ht="18.5" x14ac:dyDescent="0.45">
      <c r="A2" s="70"/>
      <c r="B2" s="69"/>
      <c r="C2" s="69"/>
      <c r="D2" s="69"/>
      <c r="E2" s="69"/>
      <c r="F2" s="69"/>
      <c r="G2" s="69"/>
      <c r="H2" s="69"/>
      <c r="I2" s="69"/>
      <c r="J2" s="69"/>
      <c r="K2" s="69"/>
      <c r="L2" s="69"/>
      <c r="M2" s="69"/>
    </row>
    <row r="3" spans="1:15" ht="124" x14ac:dyDescent="0.25">
      <c r="A3" s="108" t="s">
        <v>136</v>
      </c>
      <c r="B3" s="104" t="s">
        <v>66</v>
      </c>
      <c r="C3" s="104" t="s">
        <v>62</v>
      </c>
      <c r="D3" s="104" t="s">
        <v>63</v>
      </c>
      <c r="E3" s="104" t="s">
        <v>137</v>
      </c>
      <c r="F3" s="104" t="s">
        <v>6</v>
      </c>
      <c r="G3" s="104" t="s">
        <v>14</v>
      </c>
      <c r="H3" s="104" t="s">
        <v>9</v>
      </c>
      <c r="I3" s="104" t="s">
        <v>15</v>
      </c>
      <c r="J3" s="104" t="s">
        <v>11</v>
      </c>
      <c r="K3" s="104" t="s">
        <v>24</v>
      </c>
      <c r="L3" s="104" t="s">
        <v>138</v>
      </c>
      <c r="M3" s="104" t="s">
        <v>69</v>
      </c>
    </row>
    <row r="4" spans="1:15" ht="15.5" x14ac:dyDescent="0.25">
      <c r="A4" s="101" t="s">
        <v>71</v>
      </c>
      <c r="B4" s="97"/>
      <c r="C4" s="97"/>
      <c r="D4" s="84"/>
      <c r="E4" s="97"/>
      <c r="F4" s="84"/>
      <c r="G4" s="84"/>
      <c r="H4" s="110"/>
      <c r="I4" s="99">
        <f>F4*H4</f>
        <v>0</v>
      </c>
      <c r="J4" s="84"/>
      <c r="K4" s="97"/>
      <c r="L4" s="84"/>
      <c r="M4" s="84"/>
      <c r="N4" s="139" t="s">
        <v>100</v>
      </c>
    </row>
    <row r="5" spans="1:15" ht="15.5" x14ac:dyDescent="0.25">
      <c r="A5" s="84"/>
      <c r="B5" s="97"/>
      <c r="C5" s="97"/>
      <c r="D5" s="84"/>
      <c r="E5" s="97"/>
      <c r="F5" s="84"/>
      <c r="G5" s="84"/>
      <c r="H5" s="110"/>
      <c r="I5" s="99">
        <f t="shared" ref="I5:I8" si="0">F5*H5</f>
        <v>0</v>
      </c>
      <c r="J5" s="84"/>
      <c r="K5" s="97"/>
      <c r="L5" s="84"/>
      <c r="M5" s="84"/>
      <c r="N5" s="139" t="s">
        <v>102</v>
      </c>
    </row>
    <row r="6" spans="1:15" ht="15.5" x14ac:dyDescent="0.25">
      <c r="A6" s="84"/>
      <c r="B6" s="97"/>
      <c r="C6" s="97"/>
      <c r="D6" s="84"/>
      <c r="E6" s="97"/>
      <c r="F6" s="84"/>
      <c r="G6" s="84"/>
      <c r="H6" s="99"/>
      <c r="I6" s="99">
        <f t="shared" si="0"/>
        <v>0</v>
      </c>
      <c r="J6" s="84"/>
      <c r="K6" s="97"/>
      <c r="L6" s="84"/>
      <c r="M6" s="84"/>
    </row>
    <row r="7" spans="1:15" ht="15.5" x14ac:dyDescent="0.25">
      <c r="A7" s="101" t="s">
        <v>73</v>
      </c>
      <c r="B7" s="97"/>
      <c r="C7" s="97"/>
      <c r="D7" s="84"/>
      <c r="E7" s="97"/>
      <c r="F7" s="84"/>
      <c r="G7" s="84"/>
      <c r="H7" s="99"/>
      <c r="I7" s="99"/>
      <c r="J7" s="84"/>
      <c r="K7" s="97"/>
      <c r="L7" s="84"/>
      <c r="M7" s="84"/>
    </row>
    <row r="8" spans="1:15" ht="15.5" x14ac:dyDescent="0.25">
      <c r="A8" s="84"/>
      <c r="B8" s="97"/>
      <c r="C8" s="97"/>
      <c r="D8" s="84"/>
      <c r="E8" s="97"/>
      <c r="F8" s="84"/>
      <c r="G8" s="84"/>
      <c r="H8" s="99"/>
      <c r="I8" s="99">
        <f t="shared" si="0"/>
        <v>0</v>
      </c>
      <c r="J8" s="84"/>
      <c r="K8" s="97"/>
      <c r="L8" s="84"/>
      <c r="M8" s="84"/>
    </row>
    <row r="9" spans="1:15" ht="15.5" x14ac:dyDescent="0.25">
      <c r="A9" s="91"/>
      <c r="B9" s="91"/>
      <c r="C9" s="91"/>
      <c r="D9" s="91"/>
      <c r="E9" s="91"/>
      <c r="F9" s="91"/>
      <c r="H9" s="103" t="s">
        <v>90</v>
      </c>
      <c r="I9" s="157">
        <f>SUM(I4:I8)</f>
        <v>0</v>
      </c>
      <c r="J9" s="91"/>
      <c r="K9" s="91"/>
      <c r="L9" s="91"/>
      <c r="M9" s="91"/>
    </row>
    <row r="11" spans="1:15" ht="183" customHeight="1" x14ac:dyDescent="0.25">
      <c r="A11" s="166" t="s">
        <v>115</v>
      </c>
      <c r="B11" s="670" t="s">
        <v>360</v>
      </c>
      <c r="C11" s="697"/>
      <c r="D11" s="697"/>
      <c r="E11" s="697"/>
      <c r="F11" s="697"/>
      <c r="G11" s="697"/>
      <c r="H11" s="697"/>
      <c r="I11" s="697"/>
      <c r="J11" s="697"/>
      <c r="K11" s="697"/>
      <c r="L11" s="697"/>
      <c r="M11" s="697"/>
    </row>
    <row r="12" spans="1:15" ht="15.5" x14ac:dyDescent="0.25">
      <c r="O12" s="161"/>
    </row>
    <row r="13" spans="1:15" ht="15.75" customHeight="1" x14ac:dyDescent="0.3">
      <c r="A13" s="35" t="s">
        <v>58</v>
      </c>
      <c r="B13" s="698" t="s">
        <v>131</v>
      </c>
      <c r="C13" s="698"/>
      <c r="D13" s="698"/>
      <c r="E13" s="698"/>
      <c r="F13" s="698"/>
      <c r="G13" s="698"/>
      <c r="H13" s="698"/>
      <c r="I13" s="698"/>
      <c r="J13" s="698"/>
      <c r="K13" s="698"/>
      <c r="L13" s="698"/>
      <c r="M13" s="698"/>
      <c r="N13" s="71"/>
      <c r="O13" s="160"/>
    </row>
    <row r="14" spans="1:15" ht="37.5" customHeight="1" x14ac:dyDescent="0.25">
      <c r="B14" s="698"/>
      <c r="C14" s="698"/>
      <c r="D14" s="698"/>
      <c r="E14" s="698"/>
      <c r="F14" s="698"/>
      <c r="G14" s="698"/>
      <c r="H14" s="698"/>
      <c r="I14" s="698"/>
      <c r="J14" s="698"/>
      <c r="K14" s="698"/>
      <c r="L14" s="698"/>
      <c r="M14" s="698"/>
      <c r="N14" s="71"/>
      <c r="O14" s="165"/>
    </row>
    <row r="15" spans="1:15" ht="14.25" customHeight="1" x14ac:dyDescent="0.35">
      <c r="B15" s="72"/>
      <c r="C15" s="72"/>
      <c r="D15" s="72"/>
      <c r="E15" s="72"/>
      <c r="F15" s="72"/>
      <c r="G15" s="72"/>
      <c r="H15" s="72"/>
      <c r="I15" s="72"/>
      <c r="J15" s="72"/>
      <c r="K15" s="72"/>
      <c r="L15" s="72"/>
      <c r="M15" s="71"/>
      <c r="N15" s="71"/>
      <c r="O15" s="160"/>
    </row>
    <row r="16" spans="1:15" ht="15.5" x14ac:dyDescent="0.35">
      <c r="A16" s="35" t="s">
        <v>59</v>
      </c>
      <c r="B16" s="691" t="s">
        <v>127</v>
      </c>
      <c r="C16" s="691"/>
      <c r="D16" s="691"/>
      <c r="E16" s="691"/>
      <c r="F16" s="691"/>
      <c r="G16" s="691"/>
      <c r="H16" s="691"/>
      <c r="I16" s="691"/>
      <c r="J16" s="691"/>
      <c r="K16" s="68"/>
      <c r="L16" s="68"/>
      <c r="M16" s="68"/>
      <c r="N16" s="68"/>
      <c r="O16" s="68"/>
    </row>
    <row r="17" spans="1:16" ht="15.5" x14ac:dyDescent="0.35">
      <c r="A17" s="68"/>
      <c r="B17" s="68"/>
      <c r="C17" s="68"/>
      <c r="D17" s="68"/>
      <c r="E17" s="68"/>
      <c r="F17" s="68"/>
      <c r="G17" s="68"/>
      <c r="H17" s="68"/>
      <c r="I17" s="68"/>
      <c r="J17" s="68"/>
      <c r="K17" s="68"/>
      <c r="L17" s="68"/>
      <c r="M17" s="68"/>
      <c r="N17" s="68"/>
      <c r="O17" s="160"/>
    </row>
    <row r="18" spans="1:16" ht="15.5" x14ac:dyDescent="0.35">
      <c r="A18" s="35" t="s">
        <v>60</v>
      </c>
      <c r="B18" s="691" t="s">
        <v>68</v>
      </c>
      <c r="C18" s="691"/>
      <c r="D18" s="691"/>
      <c r="E18" s="691"/>
      <c r="F18" s="691"/>
      <c r="G18" s="691"/>
      <c r="H18" s="691"/>
      <c r="I18" s="691"/>
      <c r="J18" s="691"/>
      <c r="K18" s="691"/>
      <c r="L18" s="68"/>
      <c r="M18" s="68"/>
      <c r="N18" s="68"/>
      <c r="O18" s="165"/>
    </row>
    <row r="19" spans="1:16" ht="15.75" customHeight="1" x14ac:dyDescent="0.35">
      <c r="A19" s="35"/>
      <c r="B19" s="676" t="s">
        <v>128</v>
      </c>
      <c r="C19" s="676"/>
      <c r="D19" s="676"/>
      <c r="E19" s="676"/>
      <c r="F19" s="676"/>
      <c r="G19" s="676"/>
      <c r="H19" s="676"/>
      <c r="I19" s="676"/>
      <c r="J19" s="676"/>
      <c r="K19" s="676"/>
      <c r="L19" s="676"/>
      <c r="M19" s="676"/>
      <c r="N19" s="68"/>
    </row>
    <row r="20" spans="1:16" ht="24.75" customHeight="1" x14ac:dyDescent="0.35">
      <c r="A20" s="35"/>
      <c r="B20" s="676"/>
      <c r="C20" s="676"/>
      <c r="D20" s="676"/>
      <c r="E20" s="676"/>
      <c r="F20" s="676"/>
      <c r="G20" s="676"/>
      <c r="H20" s="676"/>
      <c r="I20" s="676"/>
      <c r="J20" s="676"/>
      <c r="K20" s="676"/>
      <c r="L20" s="676"/>
      <c r="M20" s="676"/>
      <c r="N20" s="68"/>
    </row>
    <row r="21" spans="1:16" ht="15.75" customHeight="1" x14ac:dyDescent="0.35">
      <c r="A21" s="35"/>
      <c r="B21" s="158"/>
      <c r="C21" s="158"/>
      <c r="D21" s="158"/>
      <c r="E21" s="158"/>
      <c r="F21" s="158"/>
      <c r="G21" s="158"/>
      <c r="H21" s="158"/>
      <c r="I21" s="158"/>
      <c r="J21" s="158"/>
      <c r="K21" s="158"/>
      <c r="L21" s="72"/>
      <c r="M21" s="68"/>
      <c r="N21" s="68"/>
    </row>
    <row r="22" spans="1:16" ht="15.5" x14ac:dyDescent="0.35">
      <c r="A22" s="35"/>
      <c r="B22" s="676" t="s">
        <v>129</v>
      </c>
      <c r="C22" s="676"/>
      <c r="D22" s="676"/>
      <c r="E22" s="676"/>
      <c r="F22" s="676"/>
      <c r="G22" s="676"/>
      <c r="H22" s="676"/>
      <c r="I22" s="676"/>
      <c r="J22" s="676"/>
      <c r="K22" s="676"/>
      <c r="L22" s="676"/>
      <c r="M22" s="676"/>
      <c r="N22" s="68"/>
    </row>
    <row r="23" spans="1:16" ht="15.5" x14ac:dyDescent="0.35">
      <c r="A23" s="35"/>
      <c r="B23" s="676"/>
      <c r="C23" s="676"/>
      <c r="D23" s="676"/>
      <c r="E23" s="676"/>
      <c r="F23" s="676"/>
      <c r="G23" s="676"/>
      <c r="H23" s="676"/>
      <c r="I23" s="676"/>
      <c r="J23" s="676"/>
      <c r="K23" s="676"/>
      <c r="L23" s="676"/>
      <c r="M23" s="676"/>
      <c r="N23" s="68"/>
    </row>
    <row r="24" spans="1:16" ht="8.25" customHeight="1" x14ac:dyDescent="0.35">
      <c r="A24" s="35"/>
      <c r="B24" s="676"/>
      <c r="C24" s="676"/>
      <c r="D24" s="676"/>
      <c r="E24" s="676"/>
      <c r="F24" s="676"/>
      <c r="G24" s="676"/>
      <c r="H24" s="676"/>
      <c r="I24" s="676"/>
      <c r="J24" s="676"/>
      <c r="K24" s="676"/>
      <c r="L24" s="676"/>
      <c r="M24" s="676"/>
      <c r="N24" s="68"/>
    </row>
    <row r="25" spans="1:16" ht="15.5" x14ac:dyDescent="0.35">
      <c r="A25" s="68"/>
      <c r="B25" s="72"/>
      <c r="C25" s="72"/>
      <c r="D25" s="72"/>
      <c r="E25" s="72"/>
      <c r="F25" s="72"/>
      <c r="G25" s="72"/>
      <c r="H25" s="72"/>
      <c r="I25" s="72"/>
      <c r="J25" s="72"/>
      <c r="K25" s="72"/>
      <c r="L25" s="72"/>
      <c r="M25" s="68"/>
      <c r="N25" s="68"/>
    </row>
    <row r="26" spans="1:16" ht="15.5" x14ac:dyDescent="0.35">
      <c r="A26" s="68"/>
      <c r="B26" s="698" t="s">
        <v>130</v>
      </c>
      <c r="C26" s="698"/>
      <c r="D26" s="698"/>
      <c r="E26" s="698"/>
      <c r="F26" s="698"/>
      <c r="G26" s="698"/>
      <c r="H26" s="698"/>
      <c r="I26" s="698"/>
      <c r="J26" s="698"/>
      <c r="K26" s="698"/>
      <c r="L26" s="698"/>
      <c r="M26" s="698"/>
      <c r="N26" s="68"/>
    </row>
    <row r="27" spans="1:16" ht="12.75" customHeight="1" x14ac:dyDescent="0.35">
      <c r="A27" s="68"/>
      <c r="B27" s="698"/>
      <c r="C27" s="698"/>
      <c r="D27" s="698"/>
      <c r="E27" s="698"/>
      <c r="F27" s="698"/>
      <c r="G27" s="698"/>
      <c r="H27" s="698"/>
      <c r="I27" s="698"/>
      <c r="J27" s="698"/>
      <c r="K27" s="698"/>
      <c r="L27" s="698"/>
      <c r="M27" s="698"/>
      <c r="N27" s="68"/>
    </row>
    <row r="28" spans="1:16" ht="15.5" x14ac:dyDescent="0.35">
      <c r="A28" s="68"/>
      <c r="B28" s="72"/>
      <c r="C28" s="72"/>
      <c r="D28" s="72"/>
      <c r="E28" s="72"/>
      <c r="F28" s="72"/>
      <c r="G28" s="72"/>
      <c r="H28" s="72"/>
      <c r="I28" s="72"/>
      <c r="J28" s="72"/>
      <c r="K28" s="68"/>
      <c r="L28" s="68"/>
      <c r="M28" s="68"/>
      <c r="N28" s="68"/>
    </row>
    <row r="29" spans="1:16" ht="32.25" customHeight="1" x14ac:dyDescent="0.35">
      <c r="A29" s="159" t="s">
        <v>61</v>
      </c>
      <c r="B29" s="669" t="s">
        <v>359</v>
      </c>
      <c r="C29" s="669"/>
      <c r="D29" s="669"/>
      <c r="E29" s="669"/>
      <c r="F29" s="669"/>
      <c r="G29" s="669"/>
      <c r="H29" s="669"/>
      <c r="I29" s="669"/>
      <c r="J29" s="669"/>
      <c r="K29" s="669"/>
      <c r="L29" s="669"/>
      <c r="M29" s="669"/>
      <c r="N29" s="68"/>
      <c r="O29" s="68"/>
      <c r="P29" s="68"/>
    </row>
    <row r="30" spans="1:16" ht="15.5" x14ac:dyDescent="0.25">
      <c r="B30" s="161"/>
    </row>
    <row r="31" spans="1:16" ht="15.5" x14ac:dyDescent="0.3">
      <c r="A31" s="76"/>
      <c r="B31" s="161"/>
    </row>
    <row r="32" spans="1:16" ht="15.5" x14ac:dyDescent="0.25">
      <c r="B32" s="161"/>
    </row>
    <row r="33" spans="1:2" ht="15.5" x14ac:dyDescent="0.3">
      <c r="A33" s="76"/>
      <c r="B33" s="161"/>
    </row>
    <row r="34" spans="1:2" ht="15.5" x14ac:dyDescent="0.25">
      <c r="B34" s="161"/>
    </row>
    <row r="35" spans="1:2" ht="15.5" x14ac:dyDescent="0.3">
      <c r="A35" s="76"/>
      <c r="B35" s="161"/>
    </row>
    <row r="36" spans="1:2" ht="15.5" x14ac:dyDescent="0.25">
      <c r="B36" s="161"/>
    </row>
    <row r="37" spans="1:2" ht="15.5" x14ac:dyDescent="0.3">
      <c r="A37" s="77"/>
      <c r="B37" s="161"/>
    </row>
    <row r="38" spans="1:2" ht="15.5" x14ac:dyDescent="0.25">
      <c r="B38" s="161"/>
    </row>
    <row r="39" spans="1:2" ht="13" x14ac:dyDescent="0.3">
      <c r="A39" s="77"/>
    </row>
    <row r="41" spans="1:2" ht="13" x14ac:dyDescent="0.3">
      <c r="A41" s="77"/>
    </row>
    <row r="43" spans="1:2" ht="13" x14ac:dyDescent="0.3">
      <c r="A43" s="77"/>
    </row>
    <row r="45" spans="1:2" ht="13" x14ac:dyDescent="0.3">
      <c r="A45" s="76"/>
    </row>
    <row r="47" spans="1:2" ht="13" x14ac:dyDescent="0.3">
      <c r="A47" s="76"/>
    </row>
    <row r="50" spans="1:1" ht="13" x14ac:dyDescent="0.3">
      <c r="A50" s="76"/>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90625" defaultRowHeight="12.5" x14ac:dyDescent="0.25"/>
  <cols>
    <col min="1" max="1" width="14.6328125" bestFit="1" customWidth="1"/>
    <col min="2" max="2" width="19.6328125" customWidth="1"/>
    <col min="3" max="3" width="11.6328125" customWidth="1"/>
    <col min="4" max="4" width="10.90625" customWidth="1"/>
    <col min="10" max="10" width="9.6328125" customWidth="1"/>
    <col min="11" max="11" width="8.54296875" customWidth="1"/>
    <col min="12" max="12" width="11.08984375" bestFit="1" customWidth="1"/>
    <col min="13" max="13" width="9.08984375" bestFit="1" customWidth="1"/>
    <col min="14" max="14" width="12.08984375" customWidth="1"/>
    <col min="16" max="16" width="9.90625" bestFit="1" customWidth="1"/>
    <col min="17" max="17" width="9.08984375" bestFit="1" customWidth="1"/>
    <col min="18" max="18" width="14.453125" customWidth="1"/>
    <col min="19" max="19" width="9.90625" bestFit="1" customWidth="1"/>
    <col min="21" max="21" width="9.54296875" bestFit="1" customWidth="1"/>
    <col min="23" max="23" width="10.08984375" customWidth="1"/>
    <col min="24" max="24" width="8.6328125" customWidth="1"/>
    <col min="25" max="25" width="9.36328125" customWidth="1"/>
    <col min="26" max="26" width="11.36328125" customWidth="1"/>
    <col min="27" max="27" width="9.54296875" bestFit="1" customWidth="1"/>
  </cols>
  <sheetData>
    <row r="1" spans="1:29" s="495" customFormat="1" ht="15.5" x14ac:dyDescent="0.35">
      <c r="A1" s="492" t="s">
        <v>12</v>
      </c>
      <c r="B1" s="493" t="s">
        <v>595</v>
      </c>
      <c r="C1" s="151" t="str">
        <f>General!C2</f>
        <v>Proposer's Name (Prime or Subcontractor)</v>
      </c>
      <c r="D1" s="494"/>
      <c r="E1" s="494"/>
      <c r="F1" s="494"/>
      <c r="G1" s="494"/>
      <c r="H1" s="494"/>
      <c r="I1" s="494"/>
      <c r="J1" s="494"/>
      <c r="K1" s="494"/>
      <c r="L1" s="494"/>
      <c r="M1" s="494"/>
      <c r="N1" s="494"/>
      <c r="O1" s="494"/>
      <c r="P1" s="494"/>
      <c r="Q1" s="494"/>
      <c r="R1" s="494"/>
      <c r="S1" s="494"/>
    </row>
    <row r="2" spans="1:29" s="496" customFormat="1" ht="15.5" x14ac:dyDescent="0.35">
      <c r="C2" s="497"/>
      <c r="D2" s="497"/>
      <c r="E2" s="497"/>
      <c r="F2" s="497"/>
      <c r="G2" s="497"/>
      <c r="H2" s="497"/>
      <c r="I2" s="497"/>
      <c r="J2" s="497"/>
      <c r="K2" s="497"/>
      <c r="L2" s="498"/>
      <c r="M2" s="498"/>
    </row>
    <row r="3" spans="1:29" s="499" customFormat="1" ht="15" thickBot="1" x14ac:dyDescent="0.4">
      <c r="C3" s="499" t="s">
        <v>596</v>
      </c>
    </row>
    <row r="4" spans="1:29" s="510" customFormat="1" ht="87.5" thickBot="1" x14ac:dyDescent="0.4">
      <c r="A4" s="500" t="s">
        <v>597</v>
      </c>
      <c r="B4" s="501" t="s">
        <v>598</v>
      </c>
      <c r="C4" s="500" t="s">
        <v>599</v>
      </c>
      <c r="D4" s="500" t="s">
        <v>600</v>
      </c>
      <c r="E4" s="500" t="s">
        <v>601</v>
      </c>
      <c r="F4" s="500" t="s">
        <v>602</v>
      </c>
      <c r="G4" s="502" t="s">
        <v>603</v>
      </c>
      <c r="H4" s="500" t="s">
        <v>604</v>
      </c>
      <c r="I4" s="500" t="s">
        <v>605</v>
      </c>
      <c r="J4" s="500" t="s">
        <v>606</v>
      </c>
      <c r="K4" s="503" t="s">
        <v>607</v>
      </c>
      <c r="L4" s="504" t="s">
        <v>608</v>
      </c>
      <c r="M4" s="503" t="s">
        <v>609</v>
      </c>
      <c r="N4" s="504" t="s">
        <v>610</v>
      </c>
      <c r="O4" s="503" t="s">
        <v>611</v>
      </c>
      <c r="P4" s="500" t="s">
        <v>612</v>
      </c>
      <c r="Q4" s="500" t="s">
        <v>613</v>
      </c>
      <c r="R4" s="504" t="s">
        <v>614</v>
      </c>
      <c r="S4" s="503" t="s">
        <v>615</v>
      </c>
      <c r="T4" s="500" t="s">
        <v>616</v>
      </c>
      <c r="U4" s="504" t="s">
        <v>617</v>
      </c>
      <c r="V4" s="503" t="s">
        <v>618</v>
      </c>
      <c r="W4" s="505" t="s">
        <v>619</v>
      </c>
      <c r="X4" s="505" t="s">
        <v>620</v>
      </c>
      <c r="Y4" s="506" t="s">
        <v>621</v>
      </c>
      <c r="Z4" s="503" t="s">
        <v>622</v>
      </c>
      <c r="AA4" s="507" t="s">
        <v>623</v>
      </c>
      <c r="AB4" s="508" t="s">
        <v>624</v>
      </c>
      <c r="AC4" s="509" t="s">
        <v>625</v>
      </c>
    </row>
    <row r="5" spans="1:29" s="510" customFormat="1" ht="14.5" x14ac:dyDescent="0.35">
      <c r="A5" s="511"/>
      <c r="B5" s="511"/>
      <c r="C5" s="511"/>
      <c r="D5" s="511"/>
      <c r="E5" s="512"/>
      <c r="F5" s="512"/>
      <c r="G5" s="513"/>
      <c r="H5" s="514">
        <f t="shared" ref="H5:H8" si="0">IF((F5&gt;0),F5-1,0)</f>
        <v>0</v>
      </c>
      <c r="I5" s="514">
        <f t="shared" ref="I5:I13" si="1">IF(F5&gt;2,F5-2,0)</f>
        <v>0</v>
      </c>
      <c r="J5" s="514">
        <f t="shared" ref="J5:J13" si="2">IF(F5&lt;=2,F5,F5-I5)</f>
        <v>0</v>
      </c>
      <c r="K5" s="515"/>
      <c r="L5" s="516">
        <f t="shared" ref="L5:L13" si="3">+K5*E5</f>
        <v>0</v>
      </c>
      <c r="M5" s="515"/>
      <c r="N5" s="516">
        <f t="shared" ref="N5:N13" si="4">M5*E5*H5</f>
        <v>0</v>
      </c>
      <c r="O5" s="515"/>
      <c r="P5" s="517">
        <f t="shared" ref="P5:P8" si="5">+O5*E5*I5</f>
        <v>0</v>
      </c>
      <c r="Q5" s="517">
        <f t="shared" ref="Q5:Q8" si="6">(+O5*E5*J5)*0.75</f>
        <v>0</v>
      </c>
      <c r="R5" s="518">
        <f t="shared" ref="R5:R13" si="7">SUM(P5:Q5)</f>
        <v>0</v>
      </c>
      <c r="S5" s="519"/>
      <c r="T5" s="520"/>
      <c r="U5" s="521">
        <f>T5*S5*H5</f>
        <v>0</v>
      </c>
      <c r="V5" s="522"/>
      <c r="W5" s="523"/>
      <c r="X5" s="520"/>
      <c r="Y5" s="521">
        <f>W5*V5*X5</f>
        <v>0</v>
      </c>
      <c r="Z5" s="524"/>
      <c r="AA5" s="525"/>
      <c r="AB5" s="526">
        <f>+Y5+U5+R5+N5+L5+Z5+AA5</f>
        <v>0</v>
      </c>
      <c r="AC5" s="527">
        <f>+AB5*G5</f>
        <v>0</v>
      </c>
    </row>
    <row r="6" spans="1:29" s="510" customFormat="1" ht="14.5" x14ac:dyDescent="0.35">
      <c r="A6" s="511"/>
      <c r="B6" s="511"/>
      <c r="C6" s="511"/>
      <c r="D6" s="511"/>
      <c r="E6" s="512"/>
      <c r="F6" s="512"/>
      <c r="G6" s="513"/>
      <c r="H6" s="514">
        <f t="shared" si="0"/>
        <v>0</v>
      </c>
      <c r="I6" s="514">
        <f t="shared" si="1"/>
        <v>0</v>
      </c>
      <c r="J6" s="514">
        <f t="shared" si="2"/>
        <v>0</v>
      </c>
      <c r="K6" s="515"/>
      <c r="L6" s="516">
        <f t="shared" si="3"/>
        <v>0</v>
      </c>
      <c r="M6" s="515"/>
      <c r="N6" s="516">
        <f t="shared" si="4"/>
        <v>0</v>
      </c>
      <c r="O6" s="515"/>
      <c r="P6" s="517">
        <f t="shared" si="5"/>
        <v>0</v>
      </c>
      <c r="Q6" s="517">
        <f t="shared" si="6"/>
        <v>0</v>
      </c>
      <c r="R6" s="518">
        <f t="shared" si="7"/>
        <v>0</v>
      </c>
      <c r="S6" s="519"/>
      <c r="T6" s="520"/>
      <c r="U6" s="521">
        <f t="shared" ref="U6:U13" si="8">T6*S6*H6</f>
        <v>0</v>
      </c>
      <c r="V6" s="522"/>
      <c r="W6" s="523"/>
      <c r="X6" s="520"/>
      <c r="Y6" s="521">
        <f t="shared" ref="Y6:Y13" si="9">W6*V6*X6</f>
        <v>0</v>
      </c>
      <c r="Z6" s="524"/>
      <c r="AA6" s="525"/>
      <c r="AB6" s="526">
        <f>+Y6+U6+R6+N6+L6+Z6+AA6</f>
        <v>0</v>
      </c>
      <c r="AC6" s="527">
        <f>+AB6*G6</f>
        <v>0</v>
      </c>
    </row>
    <row r="7" spans="1:29" s="510" customFormat="1" ht="14.5" x14ac:dyDescent="0.35">
      <c r="A7" s="511"/>
      <c r="B7" s="511"/>
      <c r="C7" s="511"/>
      <c r="D7" s="511"/>
      <c r="E7" s="512"/>
      <c r="F7" s="512"/>
      <c r="G7" s="513"/>
      <c r="H7" s="514">
        <f t="shared" si="0"/>
        <v>0</v>
      </c>
      <c r="I7" s="514">
        <f t="shared" si="1"/>
        <v>0</v>
      </c>
      <c r="J7" s="514">
        <f t="shared" si="2"/>
        <v>0</v>
      </c>
      <c r="K7" s="515"/>
      <c r="L7" s="516">
        <f t="shared" si="3"/>
        <v>0</v>
      </c>
      <c r="M7" s="515"/>
      <c r="N7" s="516">
        <f t="shared" si="4"/>
        <v>0</v>
      </c>
      <c r="O7" s="515"/>
      <c r="P7" s="517">
        <f t="shared" si="5"/>
        <v>0</v>
      </c>
      <c r="Q7" s="517">
        <f t="shared" si="6"/>
        <v>0</v>
      </c>
      <c r="R7" s="518">
        <f t="shared" si="7"/>
        <v>0</v>
      </c>
      <c r="S7" s="519"/>
      <c r="T7" s="520"/>
      <c r="U7" s="521">
        <f t="shared" si="8"/>
        <v>0</v>
      </c>
      <c r="V7" s="522"/>
      <c r="W7" s="523"/>
      <c r="X7" s="520"/>
      <c r="Y7" s="521">
        <f t="shared" si="9"/>
        <v>0</v>
      </c>
      <c r="Z7" s="524"/>
      <c r="AA7" s="525"/>
      <c r="AB7" s="526">
        <f>+Y7+U7+R7+N7+L7+Z7+AA7</f>
        <v>0</v>
      </c>
      <c r="AC7" s="527">
        <f>+AB7*G7</f>
        <v>0</v>
      </c>
    </row>
    <row r="8" spans="1:29" s="510" customFormat="1" ht="14.5" x14ac:dyDescent="0.35">
      <c r="A8" s="511"/>
      <c r="B8" s="511"/>
      <c r="C8" s="511"/>
      <c r="D8" s="511"/>
      <c r="E8" s="512"/>
      <c r="F8" s="512"/>
      <c r="G8" s="513"/>
      <c r="H8" s="514">
        <f t="shared" si="0"/>
        <v>0</v>
      </c>
      <c r="I8" s="514">
        <f t="shared" si="1"/>
        <v>0</v>
      </c>
      <c r="J8" s="514">
        <f t="shared" si="2"/>
        <v>0</v>
      </c>
      <c r="K8" s="515"/>
      <c r="L8" s="516">
        <f t="shared" si="3"/>
        <v>0</v>
      </c>
      <c r="M8" s="515"/>
      <c r="N8" s="516">
        <f t="shared" si="4"/>
        <v>0</v>
      </c>
      <c r="O8" s="515"/>
      <c r="P8" s="517">
        <f t="shared" si="5"/>
        <v>0</v>
      </c>
      <c r="Q8" s="517">
        <f t="shared" si="6"/>
        <v>0</v>
      </c>
      <c r="R8" s="518">
        <f t="shared" si="7"/>
        <v>0</v>
      </c>
      <c r="S8" s="519"/>
      <c r="T8" s="520"/>
      <c r="U8" s="521">
        <f t="shared" si="8"/>
        <v>0</v>
      </c>
      <c r="V8" s="522"/>
      <c r="W8" s="523"/>
      <c r="X8" s="520"/>
      <c r="Y8" s="521">
        <f t="shared" si="9"/>
        <v>0</v>
      </c>
      <c r="Z8" s="524"/>
      <c r="AA8" s="525"/>
      <c r="AB8" s="526">
        <f>+Y8+U8+R8+N8+L8+Z8+AA8</f>
        <v>0</v>
      </c>
      <c r="AC8" s="527">
        <f>+AB8*G8</f>
        <v>0</v>
      </c>
    </row>
    <row r="9" spans="1:29" s="510" customFormat="1" ht="14.5" x14ac:dyDescent="0.35">
      <c r="A9" s="699" t="s">
        <v>626</v>
      </c>
      <c r="B9" s="700"/>
      <c r="C9" s="528"/>
      <c r="D9" s="528"/>
      <c r="E9" s="529"/>
      <c r="F9" s="529"/>
      <c r="G9" s="530"/>
      <c r="H9" s="531"/>
      <c r="I9" s="531"/>
      <c r="J9" s="531"/>
      <c r="K9" s="532"/>
      <c r="L9" s="533"/>
      <c r="M9" s="532"/>
      <c r="N9" s="533"/>
      <c r="O9" s="532"/>
      <c r="P9" s="517"/>
      <c r="Q9" s="517"/>
      <c r="R9" s="535"/>
      <c r="S9" s="536"/>
      <c r="T9" s="537"/>
      <c r="U9" s="538"/>
      <c r="V9" s="539"/>
      <c r="W9" s="540"/>
      <c r="X9" s="537"/>
      <c r="Y9" s="538"/>
      <c r="Z9" s="541"/>
      <c r="AA9" s="542"/>
      <c r="AB9" s="543"/>
      <c r="AC9" s="544">
        <f>SUM(AC5:AC8)</f>
        <v>0</v>
      </c>
    </row>
    <row r="10" spans="1:29" s="510" customFormat="1" ht="14.5" x14ac:dyDescent="0.35">
      <c r="A10" s="511"/>
      <c r="B10" s="511"/>
      <c r="C10" s="511"/>
      <c r="D10" s="511"/>
      <c r="E10" s="512"/>
      <c r="F10" s="512"/>
      <c r="G10" s="513"/>
      <c r="H10" s="514">
        <f>IF((F10&gt;0),F10-1,0)</f>
        <v>0</v>
      </c>
      <c r="I10" s="514">
        <f t="shared" si="1"/>
        <v>0</v>
      </c>
      <c r="J10" s="514">
        <f t="shared" si="2"/>
        <v>0</v>
      </c>
      <c r="K10" s="515"/>
      <c r="L10" s="516">
        <f t="shared" si="3"/>
        <v>0</v>
      </c>
      <c r="M10" s="515"/>
      <c r="N10" s="516">
        <f t="shared" si="4"/>
        <v>0</v>
      </c>
      <c r="O10" s="515"/>
      <c r="P10" s="517">
        <f t="shared" ref="P10:P13" si="10">+O10*E10*I10</f>
        <v>0</v>
      </c>
      <c r="Q10" s="517">
        <f t="shared" ref="Q10:Q13" si="11">(+O10*E10*J10)*0.75</f>
        <v>0</v>
      </c>
      <c r="R10" s="518">
        <f t="shared" si="7"/>
        <v>0</v>
      </c>
      <c r="S10" s="519"/>
      <c r="T10" s="520"/>
      <c r="U10" s="521">
        <f t="shared" si="8"/>
        <v>0</v>
      </c>
      <c r="V10" s="522"/>
      <c r="W10" s="523"/>
      <c r="X10" s="520"/>
      <c r="Y10" s="521">
        <f t="shared" si="9"/>
        <v>0</v>
      </c>
      <c r="Z10" s="524"/>
      <c r="AA10" s="525"/>
      <c r="AB10" s="526">
        <f>+Y10+U10+R10+N10+L10+Z10+AA10</f>
        <v>0</v>
      </c>
      <c r="AC10" s="527">
        <f>+AB10*G10</f>
        <v>0</v>
      </c>
    </row>
    <row r="11" spans="1:29" s="510" customFormat="1" ht="14.5" x14ac:dyDescent="0.35">
      <c r="A11" s="511"/>
      <c r="B11" s="511"/>
      <c r="C11" s="511"/>
      <c r="D11" s="511"/>
      <c r="E11" s="512"/>
      <c r="F11" s="512"/>
      <c r="G11" s="513"/>
      <c r="H11" s="514">
        <f t="shared" ref="H11:H13" si="12">IF((F11&gt;0),F11-1,0)</f>
        <v>0</v>
      </c>
      <c r="I11" s="514">
        <f t="shared" si="1"/>
        <v>0</v>
      </c>
      <c r="J11" s="514">
        <f t="shared" si="2"/>
        <v>0</v>
      </c>
      <c r="K11" s="515"/>
      <c r="L11" s="516">
        <f t="shared" si="3"/>
        <v>0</v>
      </c>
      <c r="M11" s="515"/>
      <c r="N11" s="516">
        <f t="shared" si="4"/>
        <v>0</v>
      </c>
      <c r="O11" s="515"/>
      <c r="P11" s="517">
        <f t="shared" si="10"/>
        <v>0</v>
      </c>
      <c r="Q11" s="517">
        <f t="shared" si="11"/>
        <v>0</v>
      </c>
      <c r="R11" s="518">
        <f t="shared" si="7"/>
        <v>0</v>
      </c>
      <c r="S11" s="519"/>
      <c r="T11" s="520"/>
      <c r="U11" s="521">
        <f t="shared" si="8"/>
        <v>0</v>
      </c>
      <c r="V11" s="522"/>
      <c r="W11" s="523"/>
      <c r="X11" s="520"/>
      <c r="Y11" s="521">
        <f t="shared" si="9"/>
        <v>0</v>
      </c>
      <c r="Z11" s="524"/>
      <c r="AA11" s="525"/>
      <c r="AB11" s="526">
        <f>+Y11+U11+R11+N11+L11+Z11+AA11</f>
        <v>0</v>
      </c>
      <c r="AC11" s="527">
        <f>+AB11*G11</f>
        <v>0</v>
      </c>
    </row>
    <row r="12" spans="1:29" s="510" customFormat="1" ht="14.5" x14ac:dyDescent="0.35">
      <c r="A12" s="511"/>
      <c r="B12" s="511"/>
      <c r="C12" s="511"/>
      <c r="D12" s="511"/>
      <c r="E12" s="512"/>
      <c r="F12" s="512"/>
      <c r="G12" s="513"/>
      <c r="H12" s="514">
        <f t="shared" si="12"/>
        <v>0</v>
      </c>
      <c r="I12" s="514">
        <f t="shared" si="1"/>
        <v>0</v>
      </c>
      <c r="J12" s="514">
        <f t="shared" si="2"/>
        <v>0</v>
      </c>
      <c r="K12" s="515"/>
      <c r="L12" s="516">
        <f t="shared" si="3"/>
        <v>0</v>
      </c>
      <c r="M12" s="515"/>
      <c r="N12" s="516">
        <f t="shared" si="4"/>
        <v>0</v>
      </c>
      <c r="O12" s="515"/>
      <c r="P12" s="517">
        <f t="shared" si="10"/>
        <v>0</v>
      </c>
      <c r="Q12" s="517">
        <f t="shared" si="11"/>
        <v>0</v>
      </c>
      <c r="R12" s="518">
        <f t="shared" si="7"/>
        <v>0</v>
      </c>
      <c r="S12" s="519"/>
      <c r="T12" s="520"/>
      <c r="U12" s="521">
        <f t="shared" si="8"/>
        <v>0</v>
      </c>
      <c r="V12" s="522"/>
      <c r="W12" s="523"/>
      <c r="X12" s="520"/>
      <c r="Y12" s="521">
        <f t="shared" si="9"/>
        <v>0</v>
      </c>
      <c r="Z12" s="524"/>
      <c r="AA12" s="525"/>
      <c r="AB12" s="526">
        <f>+Y12+U12+R12+N12+L12+Z12+AA12</f>
        <v>0</v>
      </c>
      <c r="AC12" s="527">
        <f>+AB12*G12</f>
        <v>0</v>
      </c>
    </row>
    <row r="13" spans="1:29" s="510" customFormat="1" ht="14.5" x14ac:dyDescent="0.35">
      <c r="A13" s="511"/>
      <c r="B13" s="511"/>
      <c r="C13" s="511"/>
      <c r="D13" s="511"/>
      <c r="E13" s="512"/>
      <c r="F13" s="512"/>
      <c r="G13" s="513"/>
      <c r="H13" s="514">
        <f t="shared" si="12"/>
        <v>0</v>
      </c>
      <c r="I13" s="514">
        <f t="shared" si="1"/>
        <v>0</v>
      </c>
      <c r="J13" s="514">
        <f t="shared" si="2"/>
        <v>0</v>
      </c>
      <c r="K13" s="515"/>
      <c r="L13" s="516">
        <f t="shared" si="3"/>
        <v>0</v>
      </c>
      <c r="M13" s="515"/>
      <c r="N13" s="516">
        <f t="shared" si="4"/>
        <v>0</v>
      </c>
      <c r="O13" s="515"/>
      <c r="P13" s="517">
        <f t="shared" si="10"/>
        <v>0</v>
      </c>
      <c r="Q13" s="517">
        <f t="shared" si="11"/>
        <v>0</v>
      </c>
      <c r="R13" s="518">
        <f t="shared" si="7"/>
        <v>0</v>
      </c>
      <c r="S13" s="519"/>
      <c r="T13" s="520"/>
      <c r="U13" s="521">
        <f t="shared" si="8"/>
        <v>0</v>
      </c>
      <c r="V13" s="522"/>
      <c r="W13" s="523"/>
      <c r="X13" s="520"/>
      <c r="Y13" s="521">
        <f t="shared" si="9"/>
        <v>0</v>
      </c>
      <c r="Z13" s="524"/>
      <c r="AA13" s="525"/>
      <c r="AB13" s="526">
        <f>+Y13+U13+R13+N13+L13+Z13+AA13</f>
        <v>0</v>
      </c>
      <c r="AC13" s="527">
        <f>+AB13*G13</f>
        <v>0</v>
      </c>
    </row>
    <row r="14" spans="1:29" s="510" customFormat="1" ht="14.5" x14ac:dyDescent="0.35">
      <c r="A14" s="699" t="s">
        <v>627</v>
      </c>
      <c r="B14" s="700"/>
      <c r="C14" s="528"/>
      <c r="D14" s="528"/>
      <c r="E14" s="529"/>
      <c r="F14" s="529"/>
      <c r="G14" s="530"/>
      <c r="H14" s="531"/>
      <c r="I14" s="531"/>
      <c r="J14" s="531"/>
      <c r="K14" s="532"/>
      <c r="L14" s="533"/>
      <c r="M14" s="532"/>
      <c r="N14" s="533"/>
      <c r="O14" s="532"/>
      <c r="P14" s="534"/>
      <c r="Q14" s="534"/>
      <c r="R14" s="535"/>
      <c r="S14" s="536"/>
      <c r="T14" s="537"/>
      <c r="U14" s="538"/>
      <c r="V14" s="539"/>
      <c r="W14" s="540"/>
      <c r="X14" s="537"/>
      <c r="Y14" s="538"/>
      <c r="Z14" s="541"/>
      <c r="AA14" s="542"/>
      <c r="AB14" s="543"/>
      <c r="AC14" s="544">
        <f>SUM(AC10:AC13)</f>
        <v>0</v>
      </c>
    </row>
    <row r="15" spans="1:29" s="510" customFormat="1" ht="15" thickBot="1" x14ac:dyDescent="0.4">
      <c r="A15" s="545" t="s">
        <v>628</v>
      </c>
      <c r="B15" s="546"/>
      <c r="C15" s="547"/>
      <c r="D15" s="548"/>
      <c r="E15" s="549"/>
      <c r="F15" s="549"/>
      <c r="G15" s="550"/>
      <c r="H15" s="551"/>
      <c r="I15" s="551"/>
      <c r="J15" s="551"/>
      <c r="K15" s="552"/>
      <c r="L15" s="553"/>
      <c r="M15" s="552"/>
      <c r="N15" s="553"/>
      <c r="O15" s="552"/>
      <c r="P15" s="554"/>
      <c r="Q15" s="554"/>
      <c r="R15" s="554"/>
      <c r="S15" s="552"/>
      <c r="T15" s="555"/>
      <c r="U15" s="553"/>
      <c r="V15" s="556"/>
      <c r="W15" s="557"/>
      <c r="X15" s="557"/>
      <c r="Y15" s="553"/>
      <c r="Z15" s="556"/>
      <c r="AA15" s="554"/>
      <c r="AB15" s="558"/>
      <c r="AC15" s="559">
        <f>AC9+AC14</f>
        <v>0</v>
      </c>
    </row>
    <row r="16" spans="1:29" ht="15.5" x14ac:dyDescent="0.35">
      <c r="B16" s="68"/>
      <c r="C16" s="68"/>
      <c r="D16" s="68"/>
      <c r="E16" s="68"/>
      <c r="F16" s="68"/>
      <c r="G16" s="68"/>
      <c r="H16" s="68"/>
      <c r="I16" s="68"/>
      <c r="J16" s="68"/>
      <c r="K16" s="68"/>
      <c r="L16" s="68"/>
      <c r="M16" s="68"/>
      <c r="N16" s="68"/>
      <c r="O16" s="68"/>
      <c r="P16" s="68"/>
      <c r="Q16" s="68"/>
      <c r="R16" s="68"/>
      <c r="S16" s="68"/>
    </row>
    <row r="17" spans="1:21" ht="15.5" x14ac:dyDescent="0.35">
      <c r="B17" s="68"/>
      <c r="C17" s="68"/>
      <c r="D17" s="68"/>
      <c r="E17" s="68"/>
      <c r="F17" s="68"/>
      <c r="G17" s="68"/>
      <c r="H17" s="68"/>
      <c r="I17" s="68"/>
      <c r="J17" s="68"/>
      <c r="K17" s="68"/>
      <c r="L17" s="68"/>
      <c r="M17" s="68"/>
      <c r="N17" s="68"/>
      <c r="O17" s="68"/>
      <c r="P17" s="68"/>
      <c r="Q17" s="68"/>
      <c r="R17" s="68"/>
      <c r="S17" s="68"/>
    </row>
    <row r="18" spans="1:21" ht="135" customHeight="1" x14ac:dyDescent="0.35">
      <c r="A18" s="159" t="s">
        <v>115</v>
      </c>
      <c r="B18" s="677" t="s">
        <v>629</v>
      </c>
      <c r="C18" s="701"/>
      <c r="D18" s="701"/>
      <c r="E18" s="701"/>
      <c r="F18" s="701"/>
      <c r="G18" s="701"/>
      <c r="H18" s="701"/>
      <c r="I18" s="701"/>
      <c r="J18" s="701"/>
      <c r="K18" s="701"/>
      <c r="L18" s="701"/>
      <c r="M18" s="701"/>
      <c r="N18" s="701"/>
      <c r="O18" s="701"/>
      <c r="P18" s="701"/>
      <c r="Q18" s="701"/>
      <c r="R18" s="161"/>
      <c r="S18" s="68"/>
    </row>
    <row r="19" spans="1:21" ht="15.5" x14ac:dyDescent="0.35">
      <c r="B19" s="68"/>
      <c r="C19" s="68"/>
      <c r="D19" s="68"/>
      <c r="E19" s="68"/>
      <c r="F19" s="68"/>
      <c r="G19" s="68"/>
      <c r="H19" s="68"/>
      <c r="I19" s="68"/>
      <c r="J19" s="68"/>
      <c r="K19" s="68"/>
      <c r="L19" s="68"/>
      <c r="M19" s="68"/>
      <c r="N19" s="68"/>
      <c r="O19" s="68"/>
      <c r="P19" s="68"/>
      <c r="Q19" s="68"/>
      <c r="R19" s="161"/>
      <c r="S19" s="68"/>
    </row>
    <row r="20" spans="1:21" ht="12.75" customHeight="1" x14ac:dyDescent="0.3">
      <c r="A20" s="35" t="s">
        <v>16</v>
      </c>
      <c r="B20" s="676" t="s">
        <v>67</v>
      </c>
      <c r="C20" s="676"/>
      <c r="D20" s="676"/>
      <c r="E20" s="676"/>
      <c r="F20" s="676"/>
      <c r="G20" s="676"/>
      <c r="H20" s="676"/>
      <c r="I20" s="676"/>
      <c r="J20" s="676"/>
      <c r="K20" s="676"/>
      <c r="L20" s="676"/>
      <c r="M20" s="676"/>
      <c r="N20" s="676"/>
      <c r="O20" s="676"/>
      <c r="P20" s="676"/>
      <c r="Q20" s="676"/>
      <c r="R20" s="161"/>
      <c r="S20" s="71"/>
      <c r="T20" s="71"/>
      <c r="U20" s="71"/>
    </row>
    <row r="21" spans="1:21" ht="0.75" customHeight="1" x14ac:dyDescent="0.3">
      <c r="A21" s="35"/>
      <c r="B21" s="676"/>
      <c r="C21" s="676"/>
      <c r="D21" s="676"/>
      <c r="E21" s="676"/>
      <c r="F21" s="676"/>
      <c r="G21" s="676"/>
      <c r="H21" s="676"/>
      <c r="I21" s="676"/>
      <c r="J21" s="676"/>
      <c r="K21" s="676"/>
      <c r="L21" s="676"/>
      <c r="M21" s="676"/>
      <c r="N21" s="676"/>
      <c r="O21" s="676"/>
      <c r="P21" s="676"/>
      <c r="Q21" s="676"/>
      <c r="R21" s="161"/>
      <c r="S21" s="71"/>
      <c r="T21" s="71"/>
      <c r="U21" s="71"/>
    </row>
    <row r="22" spans="1:21" ht="6" hidden="1" customHeight="1" x14ac:dyDescent="0.3">
      <c r="A22" s="35"/>
      <c r="B22" s="676"/>
      <c r="C22" s="676"/>
      <c r="D22" s="676"/>
      <c r="E22" s="676"/>
      <c r="F22" s="676"/>
      <c r="G22" s="676"/>
      <c r="H22" s="676"/>
      <c r="I22" s="676"/>
      <c r="J22" s="676"/>
      <c r="K22" s="676"/>
      <c r="L22" s="676"/>
      <c r="M22" s="676"/>
      <c r="N22" s="676"/>
      <c r="O22" s="676"/>
      <c r="P22" s="676"/>
      <c r="Q22" s="676"/>
      <c r="R22" s="161" t="s">
        <v>114</v>
      </c>
      <c r="S22" s="71"/>
      <c r="T22" s="71"/>
      <c r="U22" s="71"/>
    </row>
    <row r="23" spans="1:21" ht="14.25" customHeight="1" x14ac:dyDescent="0.3">
      <c r="A23" s="35"/>
      <c r="B23" s="35"/>
      <c r="C23" s="158"/>
      <c r="D23" s="158"/>
      <c r="E23" s="158"/>
      <c r="F23" s="158"/>
      <c r="G23" s="158"/>
      <c r="H23" s="158"/>
      <c r="I23" s="158"/>
      <c r="J23" s="158"/>
      <c r="K23" s="158"/>
      <c r="L23" s="158"/>
      <c r="M23" s="158"/>
      <c r="N23" s="158"/>
      <c r="O23" s="158"/>
      <c r="P23" s="158"/>
      <c r="Q23" s="158"/>
      <c r="R23" s="161"/>
      <c r="S23" s="71"/>
      <c r="T23" s="71"/>
      <c r="U23" s="71"/>
    </row>
    <row r="24" spans="1:21" ht="15" customHeight="1" x14ac:dyDescent="0.35">
      <c r="A24" s="35" t="s">
        <v>22</v>
      </c>
      <c r="B24" s="691" t="s">
        <v>118</v>
      </c>
      <c r="C24" s="691"/>
      <c r="D24" s="691"/>
      <c r="E24" s="691"/>
      <c r="F24" s="691"/>
      <c r="G24" s="691"/>
      <c r="H24" s="691"/>
      <c r="I24" s="691"/>
      <c r="J24" s="691"/>
      <c r="K24" s="691"/>
      <c r="L24" s="691"/>
      <c r="M24" s="691"/>
      <c r="N24" s="691"/>
      <c r="O24" s="691"/>
      <c r="P24" s="691"/>
      <c r="Q24" s="691"/>
      <c r="R24" s="161"/>
      <c r="S24" s="68"/>
    </row>
    <row r="25" spans="1:21" ht="15" customHeight="1" x14ac:dyDescent="0.35">
      <c r="A25" s="35"/>
      <c r="B25" s="35"/>
      <c r="C25" s="35"/>
      <c r="D25" s="35"/>
      <c r="E25" s="35"/>
      <c r="F25" s="35"/>
      <c r="G25" s="35"/>
      <c r="H25" s="35"/>
      <c r="I25" s="35"/>
      <c r="J25" s="35"/>
      <c r="K25" s="35"/>
      <c r="L25" s="35"/>
      <c r="M25" s="35"/>
      <c r="N25" s="35"/>
      <c r="O25" s="35"/>
      <c r="P25" s="35"/>
      <c r="Q25" s="35"/>
      <c r="R25" s="68"/>
      <c r="S25" s="68"/>
    </row>
    <row r="26" spans="1:21" ht="13" x14ac:dyDescent="0.3">
      <c r="A26" s="35" t="s">
        <v>60</v>
      </c>
      <c r="B26" s="691" t="s">
        <v>80</v>
      </c>
      <c r="C26" s="691"/>
      <c r="D26" s="691"/>
      <c r="E26" s="691"/>
      <c r="F26" s="691"/>
      <c r="G26" s="691"/>
      <c r="H26" s="691"/>
      <c r="I26" s="691"/>
      <c r="J26" s="691"/>
      <c r="K26" s="691"/>
      <c r="L26" s="691"/>
      <c r="M26" s="691"/>
      <c r="N26" s="691"/>
      <c r="O26" s="691"/>
      <c r="P26" s="691"/>
      <c r="Q26" s="691"/>
    </row>
    <row r="27" spans="1:21" ht="13" x14ac:dyDescent="0.3">
      <c r="A27" s="35"/>
      <c r="B27" s="35"/>
      <c r="C27" s="35"/>
      <c r="D27" s="35"/>
      <c r="E27" s="35"/>
      <c r="F27" s="35"/>
      <c r="G27" s="35"/>
      <c r="H27" s="35"/>
      <c r="I27" s="35"/>
      <c r="J27" s="35"/>
      <c r="K27" s="35"/>
      <c r="L27" s="35"/>
      <c r="M27" s="35"/>
      <c r="N27" s="35"/>
      <c r="O27" s="35"/>
      <c r="P27" s="35"/>
      <c r="Q27" s="35" t="s">
        <v>92</v>
      </c>
    </row>
    <row r="28" spans="1:21" ht="15.5" x14ac:dyDescent="0.35">
      <c r="B28" s="142"/>
      <c r="C28" s="68"/>
      <c r="D28" s="142"/>
      <c r="E28" s="142"/>
      <c r="F28" s="142"/>
      <c r="G28" s="142"/>
      <c r="H28" s="142"/>
      <c r="I28" s="142"/>
      <c r="J28" s="142"/>
      <c r="K28" s="142"/>
      <c r="L28" s="142"/>
      <c r="M28" s="142"/>
      <c r="N28" s="142"/>
      <c r="O28" s="142"/>
    </row>
    <row r="30" spans="1:21" ht="15.5" x14ac:dyDescent="0.25">
      <c r="B30" s="161"/>
    </row>
    <row r="31" spans="1:21" ht="15.5" x14ac:dyDescent="0.25">
      <c r="B31" s="161"/>
    </row>
    <row r="32" spans="1:21" ht="15.5" x14ac:dyDescent="0.25">
      <c r="B32" s="161"/>
    </row>
    <row r="33" spans="2:2" ht="15.5" x14ac:dyDescent="0.25">
      <c r="B33" s="161"/>
    </row>
    <row r="34" spans="2:2" ht="15.5" x14ac:dyDescent="0.25">
      <c r="B34" s="161"/>
    </row>
    <row r="35" spans="2:2" ht="15.5" x14ac:dyDescent="0.25">
      <c r="B35" s="161"/>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6328125" defaultRowHeight="12.5" x14ac:dyDescent="0.25"/>
  <cols>
    <col min="1" max="1" width="26.36328125" customWidth="1"/>
    <col min="2" max="2" width="11.36328125" customWidth="1"/>
    <col min="3" max="3" width="11.6328125" customWidth="1"/>
    <col min="4" max="4" width="15.453125" customWidth="1"/>
    <col min="5" max="5" width="12.453125" customWidth="1"/>
    <col min="6" max="6" width="14.36328125" customWidth="1"/>
    <col min="7" max="7" width="16" customWidth="1"/>
    <col min="8" max="8" width="17.36328125" customWidth="1"/>
    <col min="9" max="9" width="0" hidden="1" customWidth="1"/>
  </cols>
  <sheetData>
    <row r="1" spans="1:14" ht="15.5" x14ac:dyDescent="0.35">
      <c r="A1" s="170" t="s">
        <v>139</v>
      </c>
      <c r="B1" s="93"/>
      <c r="C1" s="93"/>
      <c r="D1" s="153" t="str">
        <f>General!C2</f>
        <v>Proposer's Name (Prime or Subcontractor)</v>
      </c>
      <c r="E1" s="93"/>
      <c r="F1" s="93"/>
      <c r="G1" s="93"/>
      <c r="H1" s="93"/>
      <c r="I1" s="68"/>
      <c r="J1" s="68"/>
      <c r="K1" s="68"/>
    </row>
    <row r="2" spans="1:14" ht="15.5" x14ac:dyDescent="0.35">
      <c r="A2" s="75"/>
      <c r="B2" s="68"/>
      <c r="C2" s="68"/>
      <c r="D2" s="68"/>
      <c r="E2" s="68"/>
      <c r="F2" s="68"/>
      <c r="G2" s="68"/>
      <c r="H2" s="68"/>
      <c r="I2" s="68"/>
      <c r="J2" s="68"/>
      <c r="K2" s="68"/>
    </row>
    <row r="3" spans="1:14" ht="77.5" x14ac:dyDescent="0.35">
      <c r="A3" s="116" t="s">
        <v>140</v>
      </c>
      <c r="B3" s="116" t="s">
        <v>6</v>
      </c>
      <c r="C3" s="116" t="s">
        <v>14</v>
      </c>
      <c r="D3" s="116" t="s">
        <v>9</v>
      </c>
      <c r="E3" s="116" t="s">
        <v>15</v>
      </c>
      <c r="F3" s="116" t="s">
        <v>64</v>
      </c>
      <c r="G3" s="116" t="s">
        <v>132</v>
      </c>
      <c r="H3" s="116" t="s">
        <v>69</v>
      </c>
      <c r="I3" s="68"/>
      <c r="J3" s="68"/>
      <c r="K3" s="68"/>
    </row>
    <row r="4" spans="1:14" ht="15.5" x14ac:dyDescent="0.35">
      <c r="A4" s="111" t="s">
        <v>71</v>
      </c>
      <c r="B4" s="112"/>
      <c r="C4" s="112"/>
      <c r="D4" s="113"/>
      <c r="E4" s="114">
        <f>B4*D4</f>
        <v>0</v>
      </c>
      <c r="F4" s="112"/>
      <c r="G4" s="112"/>
      <c r="H4" s="112"/>
      <c r="I4" s="68" t="s">
        <v>100</v>
      </c>
      <c r="J4" s="68"/>
      <c r="K4" s="68"/>
    </row>
    <row r="5" spans="1:14" ht="15.5" x14ac:dyDescent="0.35">
      <c r="A5" s="115"/>
      <c r="B5" s="112"/>
      <c r="C5" s="112"/>
      <c r="D5" s="113"/>
      <c r="E5" s="114">
        <f t="shared" ref="E5:E10" si="0">B5*D5</f>
        <v>0</v>
      </c>
      <c r="F5" s="112"/>
      <c r="G5" s="112"/>
      <c r="H5" s="112"/>
      <c r="I5" s="68" t="s">
        <v>102</v>
      </c>
      <c r="J5" s="68"/>
      <c r="K5" s="68"/>
    </row>
    <row r="6" spans="1:14" ht="15.5" x14ac:dyDescent="0.35">
      <c r="A6" s="115"/>
      <c r="B6" s="112"/>
      <c r="C6" s="112"/>
      <c r="D6" s="114"/>
      <c r="E6" s="114">
        <f t="shared" si="0"/>
        <v>0</v>
      </c>
      <c r="F6" s="112"/>
      <c r="G6" s="112"/>
      <c r="H6" s="112"/>
      <c r="I6" s="68"/>
      <c r="J6" s="68"/>
      <c r="K6" s="68"/>
    </row>
    <row r="7" spans="1:14" ht="15.5" x14ac:dyDescent="0.35">
      <c r="A7" s="111" t="s">
        <v>73</v>
      </c>
      <c r="B7" s="112"/>
      <c r="C7" s="112"/>
      <c r="D7" s="114"/>
      <c r="E7" s="114">
        <f t="shared" si="0"/>
        <v>0</v>
      </c>
      <c r="F7" s="112"/>
      <c r="G7" s="112"/>
      <c r="H7" s="112"/>
      <c r="I7" s="68"/>
      <c r="J7" s="68"/>
      <c r="K7" s="68"/>
    </row>
    <row r="8" spans="1:14" ht="15.5" x14ac:dyDescent="0.35">
      <c r="A8" s="115"/>
      <c r="B8" s="112"/>
      <c r="C8" s="112"/>
      <c r="D8" s="114"/>
      <c r="E8" s="114">
        <f t="shared" si="0"/>
        <v>0</v>
      </c>
      <c r="F8" s="112"/>
      <c r="G8" s="112"/>
      <c r="H8" s="112"/>
      <c r="I8" s="68"/>
      <c r="J8" s="68"/>
      <c r="K8" s="68"/>
    </row>
    <row r="9" spans="1:14" ht="15.5" x14ac:dyDescent="0.35">
      <c r="A9" s="115"/>
      <c r="B9" s="112"/>
      <c r="C9" s="112"/>
      <c r="D9" s="114"/>
      <c r="E9" s="114">
        <f t="shared" si="0"/>
        <v>0</v>
      </c>
      <c r="F9" s="112"/>
      <c r="G9" s="112"/>
      <c r="H9" s="112"/>
      <c r="I9" s="68"/>
      <c r="J9" s="68"/>
      <c r="K9" s="68"/>
    </row>
    <row r="10" spans="1:14" ht="15.5" x14ac:dyDescent="0.35">
      <c r="A10" s="115"/>
      <c r="B10" s="112"/>
      <c r="C10" s="112"/>
      <c r="D10" s="114"/>
      <c r="E10" s="114">
        <f t="shared" si="0"/>
        <v>0</v>
      </c>
      <c r="F10" s="112"/>
      <c r="G10" s="112"/>
      <c r="H10" s="112"/>
      <c r="I10" s="68"/>
      <c r="J10" s="68"/>
      <c r="K10" s="68"/>
    </row>
    <row r="11" spans="1:14" ht="16.5" customHeight="1" x14ac:dyDescent="0.35">
      <c r="A11" s="94"/>
      <c r="B11" s="68"/>
      <c r="D11" s="117" t="s">
        <v>90</v>
      </c>
      <c r="E11" s="144">
        <f>SUM(E4:E10)</f>
        <v>0</v>
      </c>
      <c r="F11" s="91"/>
      <c r="G11" s="91"/>
      <c r="H11" s="68"/>
      <c r="I11" s="68"/>
      <c r="J11" s="68"/>
    </row>
    <row r="12" spans="1:14" ht="15.5" x14ac:dyDescent="0.35">
      <c r="A12" s="68"/>
      <c r="B12" s="68"/>
      <c r="C12" s="68"/>
      <c r="D12" s="68"/>
      <c r="E12" s="68"/>
      <c r="F12" s="68"/>
      <c r="G12" s="68"/>
      <c r="H12" s="68"/>
      <c r="I12" s="68"/>
      <c r="J12" s="68"/>
    </row>
    <row r="13" spans="1:14" ht="15.5" x14ac:dyDescent="0.35">
      <c r="A13" s="68"/>
      <c r="B13" s="68"/>
      <c r="C13" s="68"/>
      <c r="D13" s="68"/>
      <c r="E13" s="68"/>
      <c r="F13" s="68"/>
      <c r="G13" s="68"/>
      <c r="H13" s="68"/>
      <c r="I13" s="68"/>
      <c r="J13" s="68"/>
    </row>
    <row r="14" spans="1:14" s="167" customFormat="1" ht="153" customHeight="1" x14ac:dyDescent="0.25">
      <c r="A14" s="166" t="s">
        <v>115</v>
      </c>
      <c r="B14" s="670" t="s">
        <v>361</v>
      </c>
      <c r="C14" s="693"/>
      <c r="D14" s="693"/>
      <c r="E14" s="693"/>
      <c r="F14" s="693"/>
      <c r="G14" s="693"/>
      <c r="H14" s="693"/>
      <c r="I14" s="693"/>
      <c r="J14" s="693"/>
      <c r="K14" s="693"/>
      <c r="L14" s="693"/>
      <c r="M14" s="693"/>
      <c r="N14" s="693"/>
    </row>
    <row r="15" spans="1:14" ht="15.5" x14ac:dyDescent="0.35">
      <c r="A15" s="68"/>
      <c r="B15" s="68"/>
      <c r="C15" s="68"/>
      <c r="D15" s="68"/>
      <c r="E15" s="68"/>
      <c r="F15" s="68"/>
      <c r="G15" s="68"/>
      <c r="H15" s="68"/>
      <c r="I15" s="68"/>
      <c r="J15" s="68"/>
    </row>
    <row r="16" spans="1:14" ht="13" x14ac:dyDescent="0.3">
      <c r="A16" s="35" t="s">
        <v>58</v>
      </c>
      <c r="B16" s="676" t="s">
        <v>65</v>
      </c>
      <c r="C16" s="676"/>
      <c r="D16" s="676"/>
      <c r="E16" s="676"/>
      <c r="F16" s="676"/>
      <c r="G16" s="676"/>
      <c r="H16" s="676"/>
      <c r="I16" s="676"/>
      <c r="J16" s="676"/>
    </row>
    <row r="17" spans="1:15" ht="13" x14ac:dyDescent="0.3">
      <c r="A17" s="35"/>
      <c r="B17" s="158"/>
      <c r="C17" s="158"/>
      <c r="D17" s="158"/>
      <c r="E17" s="158"/>
      <c r="F17" s="158"/>
      <c r="G17" s="158"/>
      <c r="H17" s="158"/>
      <c r="I17" s="158"/>
      <c r="J17" s="158"/>
    </row>
    <row r="18" spans="1:15" ht="15.5" x14ac:dyDescent="0.35">
      <c r="A18" s="35" t="s">
        <v>59</v>
      </c>
      <c r="B18" s="691" t="s">
        <v>127</v>
      </c>
      <c r="C18" s="691"/>
      <c r="D18" s="691"/>
      <c r="E18" s="691"/>
      <c r="F18" s="691"/>
      <c r="G18" s="691"/>
      <c r="H18" s="691"/>
      <c r="I18" s="691"/>
      <c r="J18" s="691"/>
      <c r="K18" s="68"/>
      <c r="L18" s="68"/>
      <c r="M18" s="68"/>
      <c r="N18" s="68"/>
      <c r="O18" s="68"/>
    </row>
    <row r="19" spans="1:15" ht="13" x14ac:dyDescent="0.3">
      <c r="A19" s="35"/>
      <c r="B19" s="35"/>
      <c r="C19" s="35"/>
      <c r="D19" s="35"/>
      <c r="E19" s="35"/>
      <c r="F19" s="35"/>
      <c r="G19" s="35"/>
      <c r="H19" s="35"/>
      <c r="I19" s="35"/>
      <c r="J19" s="35"/>
    </row>
    <row r="20" spans="1:15" ht="25.5" customHeight="1" x14ac:dyDescent="0.3">
      <c r="A20" s="159" t="s">
        <v>60</v>
      </c>
      <c r="B20" s="695" t="s">
        <v>142</v>
      </c>
      <c r="C20" s="695"/>
      <c r="D20" s="695"/>
      <c r="E20" s="695"/>
      <c r="F20" s="695"/>
      <c r="G20" s="695"/>
      <c r="H20" s="695"/>
      <c r="I20" s="695"/>
      <c r="J20" s="695"/>
    </row>
    <row r="25" spans="1:15" ht="15.5" x14ac:dyDescent="0.25">
      <c r="A25" s="161"/>
    </row>
    <row r="26" spans="1:15" ht="15.5" x14ac:dyDescent="0.25">
      <c r="A26" s="161"/>
    </row>
    <row r="27" spans="1:15" ht="15.5" x14ac:dyDescent="0.25">
      <c r="A27" s="161"/>
    </row>
    <row r="28" spans="1:15" ht="15.5" x14ac:dyDescent="0.25">
      <c r="A28" s="161"/>
    </row>
    <row r="29" spans="1:15" ht="15.5" x14ac:dyDescent="0.25">
      <c r="A29" s="161"/>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4296875" defaultRowHeight="13" x14ac:dyDescent="0.3"/>
  <cols>
    <col min="1" max="1" width="10.54296875" style="419"/>
    <col min="2" max="2" width="15.453125" style="419" bestFit="1" customWidth="1"/>
    <col min="3" max="4" width="10.54296875" style="419"/>
    <col min="5" max="5" width="1.54296875" style="419" customWidth="1"/>
    <col min="6" max="6" width="10.54296875" style="419"/>
    <col min="7" max="7" width="15.453125" style="419" bestFit="1" customWidth="1"/>
    <col min="8" max="9" width="10.54296875" style="419"/>
    <col min="10" max="10" width="1.54296875" style="419" customWidth="1"/>
    <col min="11" max="11" width="10.54296875" style="419"/>
    <col min="12" max="12" width="15.453125" style="419" bestFit="1" customWidth="1"/>
    <col min="13" max="14" width="10.54296875" style="419"/>
    <col min="15" max="15" width="1.54296875" style="419" customWidth="1"/>
    <col min="16" max="16384" width="10.54296875" style="419"/>
  </cols>
  <sheetData>
    <row r="1" spans="1:15" ht="23.5" x14ac:dyDescent="0.3">
      <c r="A1" s="413" t="s">
        <v>444</v>
      </c>
      <c r="B1" s="414"/>
      <c r="C1" s="414"/>
      <c r="D1" s="415"/>
      <c r="E1" s="416"/>
      <c r="F1" s="417"/>
      <c r="G1" s="418"/>
      <c r="H1" s="418"/>
      <c r="I1" s="416"/>
      <c r="J1" s="416"/>
      <c r="K1" s="417"/>
      <c r="L1" s="418"/>
      <c r="M1" s="418"/>
      <c r="N1" s="416"/>
      <c r="O1" s="416"/>
    </row>
    <row r="2" spans="1:15" ht="23.5" x14ac:dyDescent="0.3">
      <c r="A2" s="413" t="s">
        <v>445</v>
      </c>
      <c r="B2" s="414"/>
      <c r="C2" s="414"/>
      <c r="D2" s="415"/>
      <c r="E2" s="416"/>
      <c r="F2" s="417"/>
      <c r="G2" s="418"/>
      <c r="H2" s="418"/>
      <c r="I2" s="416"/>
      <c r="J2" s="416"/>
      <c r="K2" s="417"/>
      <c r="L2" s="418"/>
      <c r="M2" s="418"/>
      <c r="N2" s="416"/>
      <c r="O2" s="416"/>
    </row>
    <row r="3" spans="1:15" ht="23.5" x14ac:dyDescent="0.3">
      <c r="A3" s="420" t="s">
        <v>446</v>
      </c>
      <c r="B3" s="418"/>
      <c r="C3" s="418"/>
      <c r="D3" s="416"/>
      <c r="E3" s="416"/>
      <c r="F3" s="420"/>
      <c r="G3" s="418"/>
      <c r="H3" s="418"/>
      <c r="I3" s="416"/>
      <c r="J3" s="416"/>
      <c r="K3" s="420"/>
      <c r="L3" s="418"/>
      <c r="M3" s="418"/>
      <c r="N3" s="416"/>
      <c r="O3" s="416"/>
    </row>
    <row r="4" spans="1:15" ht="23.5" x14ac:dyDescent="0.3">
      <c r="A4" s="420"/>
      <c r="B4" s="418"/>
      <c r="C4" s="418"/>
      <c r="D4" s="416"/>
      <c r="E4" s="416"/>
      <c r="F4" s="420"/>
      <c r="G4" s="418"/>
      <c r="H4" s="418"/>
      <c r="I4" s="416"/>
      <c r="J4" s="416"/>
      <c r="K4" s="420"/>
      <c r="L4" s="418"/>
      <c r="M4" s="418"/>
      <c r="N4" s="416"/>
      <c r="O4" s="416"/>
    </row>
    <row r="5" spans="1:15" ht="15.5" x14ac:dyDescent="0.3">
      <c r="A5" s="702" t="s">
        <v>447</v>
      </c>
      <c r="B5" s="703"/>
      <c r="C5" s="703"/>
      <c r="D5" s="704"/>
      <c r="E5" s="421"/>
      <c r="F5" s="705" t="s">
        <v>448</v>
      </c>
      <c r="G5" s="706"/>
      <c r="H5" s="706"/>
      <c r="I5" s="707"/>
      <c r="J5" s="421"/>
      <c r="K5" s="708" t="s">
        <v>449</v>
      </c>
      <c r="L5" s="709"/>
      <c r="M5" s="709"/>
      <c r="N5" s="710"/>
      <c r="O5" s="421"/>
    </row>
    <row r="6" spans="1:15" ht="31" x14ac:dyDescent="0.3">
      <c r="A6" s="422" t="s">
        <v>450</v>
      </c>
      <c r="B6" s="422" t="s">
        <v>451</v>
      </c>
      <c r="C6" s="423" t="s">
        <v>452</v>
      </c>
      <c r="D6" s="423" t="s">
        <v>453</v>
      </c>
      <c r="E6" s="421"/>
      <c r="F6" s="422" t="s">
        <v>450</v>
      </c>
      <c r="G6" s="422" t="s">
        <v>451</v>
      </c>
      <c r="H6" s="423" t="s">
        <v>452</v>
      </c>
      <c r="I6" s="423" t="s">
        <v>453</v>
      </c>
      <c r="J6" s="421"/>
      <c r="K6" s="422" t="s">
        <v>450</v>
      </c>
      <c r="L6" s="422" t="s">
        <v>451</v>
      </c>
      <c r="M6" s="423" t="s">
        <v>452</v>
      </c>
      <c r="N6" s="423" t="s">
        <v>453</v>
      </c>
      <c r="O6" s="421"/>
    </row>
    <row r="7" spans="1:15" ht="15.5" x14ac:dyDescent="0.3">
      <c r="A7" s="424">
        <v>1</v>
      </c>
      <c r="B7" s="425" t="s">
        <v>454</v>
      </c>
      <c r="C7" s="426"/>
      <c r="D7" s="426"/>
      <c r="E7" s="427"/>
      <c r="F7" s="424">
        <v>1</v>
      </c>
      <c r="G7" s="425" t="s">
        <v>454</v>
      </c>
      <c r="H7" s="426"/>
      <c r="I7" s="426"/>
      <c r="J7" s="427"/>
      <c r="K7" s="424">
        <v>1</v>
      </c>
      <c r="L7" s="425" t="s">
        <v>454</v>
      </c>
      <c r="M7" s="426"/>
      <c r="N7" s="426"/>
      <c r="O7" s="427"/>
    </row>
    <row r="8" spans="1:15" ht="15.5" x14ac:dyDescent="0.3">
      <c r="A8" s="428">
        <v>2</v>
      </c>
      <c r="B8" s="425" t="s">
        <v>455</v>
      </c>
      <c r="C8" s="426"/>
      <c r="D8" s="426"/>
      <c r="E8" s="427"/>
      <c r="F8" s="428">
        <v>2</v>
      </c>
      <c r="G8" s="425" t="s">
        <v>455</v>
      </c>
      <c r="H8" s="426"/>
      <c r="I8" s="426"/>
      <c r="J8" s="427"/>
      <c r="K8" s="428">
        <v>2</v>
      </c>
      <c r="L8" s="425" t="s">
        <v>455</v>
      </c>
      <c r="M8" s="426"/>
      <c r="N8" s="426"/>
      <c r="O8" s="427"/>
    </row>
    <row r="10" spans="1:15" x14ac:dyDescent="0.3">
      <c r="A10" s="419" t="s">
        <v>456</v>
      </c>
    </row>
  </sheetData>
  <mergeCells count="3">
    <mergeCell ref="A5:D5"/>
    <mergeCell ref="F5:I5"/>
    <mergeCell ref="K5:N5"/>
  </mergeCells>
  <conditionalFormatting sqref="C5:D5">
    <cfRule type="containsText" dxfId="7" priority="5" operator="containsText" text="N">
      <formula>NOT(ISERROR(SEARCH("N",C5)))</formula>
    </cfRule>
    <cfRule type="containsText" dxfId="6" priority="6" operator="containsText" text="Y">
      <formula>NOT(ISERROR(SEARCH("Y",C5)))</formula>
    </cfRule>
  </conditionalFormatting>
  <conditionalFormatting sqref="C7:E8 H7:J8 M7:O8">
    <cfRule type="containsText" dxfId="5" priority="7" operator="containsText" text="N">
      <formula>NOT(ISERROR(SEARCH("N",C7)))</formula>
    </cfRule>
    <cfRule type="containsText" dxfId="4" priority="8" operator="containsText" text="Y">
      <formula>NOT(ISERROR(SEARCH("Y",C7)))</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6328125" defaultRowHeight="12.5" x14ac:dyDescent="0.25"/>
  <cols>
    <col min="1" max="1" width="12" customWidth="1"/>
    <col min="2" max="2" width="23.36328125" customWidth="1"/>
    <col min="3" max="3" width="13" customWidth="1"/>
    <col min="4" max="4" width="15" customWidth="1"/>
    <col min="5" max="5" width="35.54296875" customWidth="1"/>
    <col min="6" max="6" width="15.36328125" customWidth="1"/>
    <col min="7" max="7" width="16.6328125" customWidth="1"/>
    <col min="8" max="8" width="14.36328125" customWidth="1"/>
    <col min="9" max="9" width="15.6328125" customWidth="1"/>
    <col min="10" max="10" width="14.36328125" customWidth="1"/>
    <col min="11" max="11" width="16.36328125" hidden="1" customWidth="1"/>
  </cols>
  <sheetData>
    <row r="1" spans="1:15" ht="15.5" x14ac:dyDescent="0.35">
      <c r="A1" s="105" t="s">
        <v>457</v>
      </c>
      <c r="B1" s="106"/>
      <c r="C1" s="106"/>
      <c r="D1" s="152" t="str">
        <f>General!C2</f>
        <v>Proposer's Name (Prime or Subcontractor)</v>
      </c>
      <c r="E1" s="152"/>
      <c r="F1" s="106"/>
      <c r="G1" s="106"/>
      <c r="H1" s="106"/>
      <c r="I1" s="106"/>
      <c r="J1" s="106"/>
      <c r="K1" s="68"/>
      <c r="L1" s="68"/>
      <c r="M1" s="68"/>
      <c r="N1" s="68"/>
      <c r="O1" s="68"/>
    </row>
    <row r="2" spans="1:15" ht="15.5" x14ac:dyDescent="0.35">
      <c r="A2" s="694"/>
      <c r="B2" s="694"/>
      <c r="C2" s="694"/>
      <c r="D2" s="694"/>
      <c r="E2" s="694"/>
      <c r="F2" s="694"/>
      <c r="G2" s="694"/>
      <c r="H2" s="694"/>
      <c r="I2" s="80"/>
      <c r="J2" s="80"/>
      <c r="K2" s="68"/>
      <c r="L2" s="68"/>
      <c r="M2" s="68"/>
      <c r="N2" s="68"/>
      <c r="O2" s="68"/>
    </row>
    <row r="3" spans="1:15" ht="62" x14ac:dyDescent="0.35">
      <c r="A3" s="108" t="s">
        <v>458</v>
      </c>
      <c r="B3" s="108" t="s">
        <v>459</v>
      </c>
      <c r="C3" s="107" t="s">
        <v>6</v>
      </c>
      <c r="D3" s="107" t="s">
        <v>9</v>
      </c>
      <c r="E3" s="108" t="s">
        <v>460</v>
      </c>
      <c r="F3" s="107" t="s">
        <v>10</v>
      </c>
      <c r="G3" s="108" t="s">
        <v>23</v>
      </c>
      <c r="H3" s="109" t="s">
        <v>461</v>
      </c>
      <c r="I3" s="104" t="s">
        <v>462</v>
      </c>
      <c r="J3" s="104" t="s">
        <v>69</v>
      </c>
      <c r="L3" s="68"/>
      <c r="M3" s="68"/>
      <c r="N3" s="68"/>
      <c r="O3" s="68"/>
    </row>
    <row r="4" spans="1:15" ht="15.5" x14ac:dyDescent="0.35">
      <c r="A4" s="54" t="s">
        <v>71</v>
      </c>
      <c r="B4" s="429"/>
      <c r="C4" s="430"/>
      <c r="D4" s="431"/>
      <c r="E4" s="431"/>
      <c r="F4" s="59">
        <f>C4*D4</f>
        <v>0</v>
      </c>
      <c r="G4" s="55"/>
      <c r="H4" s="82"/>
      <c r="I4" s="84"/>
      <c r="J4" s="84"/>
      <c r="K4" s="142" t="s">
        <v>100</v>
      </c>
      <c r="L4" s="68"/>
      <c r="M4" s="68"/>
      <c r="N4" s="68"/>
      <c r="O4" s="68"/>
    </row>
    <row r="5" spans="1:15" ht="15.5" x14ac:dyDescent="0.35">
      <c r="A5" s="55">
        <v>1</v>
      </c>
      <c r="B5" s="429"/>
      <c r="C5" s="430"/>
      <c r="D5" s="431"/>
      <c r="E5" s="431"/>
      <c r="F5" s="59">
        <f t="shared" ref="F5:F18" si="0">C5*D5</f>
        <v>0</v>
      </c>
      <c r="G5" s="55"/>
      <c r="H5" s="83"/>
      <c r="I5" s="84"/>
      <c r="J5" s="84"/>
      <c r="K5" s="142" t="s">
        <v>102</v>
      </c>
      <c r="L5" s="68"/>
      <c r="M5" s="68"/>
      <c r="N5" s="68"/>
      <c r="O5" s="68"/>
    </row>
    <row r="6" spans="1:15" ht="15.5" x14ac:dyDescent="0.35">
      <c r="A6" s="55">
        <v>2</v>
      </c>
      <c r="B6" s="429"/>
      <c r="C6" s="430"/>
      <c r="D6" s="431"/>
      <c r="E6" s="431"/>
      <c r="F6" s="59">
        <f t="shared" si="0"/>
        <v>0</v>
      </c>
      <c r="G6" s="55"/>
      <c r="H6" s="82"/>
      <c r="I6" s="84"/>
      <c r="J6" s="84"/>
      <c r="L6" s="68"/>
      <c r="M6" s="68"/>
      <c r="N6" s="68"/>
      <c r="O6" s="68"/>
    </row>
    <row r="7" spans="1:15" ht="15.5" x14ac:dyDescent="0.35">
      <c r="A7" s="55">
        <v>3</v>
      </c>
      <c r="B7" s="429"/>
      <c r="C7" s="430"/>
      <c r="D7" s="431"/>
      <c r="E7" s="431"/>
      <c r="F7" s="59">
        <f t="shared" si="0"/>
        <v>0</v>
      </c>
      <c r="G7" s="55"/>
      <c r="H7" s="82"/>
      <c r="I7" s="84"/>
      <c r="J7" s="84"/>
      <c r="L7" s="68"/>
      <c r="M7" s="68"/>
      <c r="N7" s="68"/>
      <c r="O7" s="68"/>
    </row>
    <row r="8" spans="1:15" ht="15.5" x14ac:dyDescent="0.35">
      <c r="A8" s="55">
        <v>4</v>
      </c>
      <c r="B8" s="429"/>
      <c r="C8" s="430"/>
      <c r="D8" s="431"/>
      <c r="E8" s="431"/>
      <c r="F8" s="59">
        <f t="shared" si="0"/>
        <v>0</v>
      </c>
      <c r="G8" s="55"/>
      <c r="H8" s="82"/>
      <c r="I8" s="84"/>
      <c r="J8" s="84"/>
      <c r="L8" s="68"/>
      <c r="M8" s="68"/>
      <c r="N8" s="68"/>
      <c r="O8" s="68"/>
    </row>
    <row r="9" spans="1:15" ht="15.5" x14ac:dyDescent="0.35">
      <c r="A9" s="54" t="s">
        <v>73</v>
      </c>
      <c r="B9" s="429"/>
      <c r="C9" s="430"/>
      <c r="D9" s="431"/>
      <c r="E9" s="431"/>
      <c r="F9" s="59">
        <f t="shared" si="0"/>
        <v>0</v>
      </c>
      <c r="G9" s="55"/>
      <c r="H9" s="82"/>
      <c r="I9" s="84"/>
      <c r="J9" s="84"/>
      <c r="L9" s="68"/>
      <c r="M9" s="68"/>
      <c r="N9" s="68"/>
      <c r="O9" s="68"/>
    </row>
    <row r="10" spans="1:15" ht="15.5" x14ac:dyDescent="0.35">
      <c r="A10" s="55">
        <v>5</v>
      </c>
      <c r="B10" s="429"/>
      <c r="C10" s="430"/>
      <c r="D10" s="431"/>
      <c r="E10" s="431"/>
      <c r="F10" s="59">
        <f t="shared" si="0"/>
        <v>0</v>
      </c>
      <c r="G10" s="55"/>
      <c r="H10" s="82"/>
      <c r="I10" s="84"/>
      <c r="J10" s="84"/>
      <c r="L10" s="68"/>
      <c r="M10" s="68"/>
      <c r="N10" s="68"/>
      <c r="O10" s="68"/>
    </row>
    <row r="11" spans="1:15" ht="15.5" x14ac:dyDescent="0.35">
      <c r="A11" s="55">
        <v>6</v>
      </c>
      <c r="B11" s="429"/>
      <c r="C11" s="430"/>
      <c r="D11" s="431"/>
      <c r="E11" s="431"/>
      <c r="F11" s="59">
        <f t="shared" si="0"/>
        <v>0</v>
      </c>
      <c r="G11" s="55"/>
      <c r="H11" s="82"/>
      <c r="I11" s="84"/>
      <c r="J11" s="84"/>
      <c r="L11" s="68"/>
      <c r="M11" s="68"/>
      <c r="N11" s="68"/>
      <c r="O11" s="68"/>
    </row>
    <row r="12" spans="1:15" ht="15.5" x14ac:dyDescent="0.35">
      <c r="A12" s="55">
        <v>7</v>
      </c>
      <c r="B12" s="429"/>
      <c r="C12" s="430"/>
      <c r="D12" s="431"/>
      <c r="E12" s="431"/>
      <c r="F12" s="59">
        <f t="shared" si="0"/>
        <v>0</v>
      </c>
      <c r="G12" s="55"/>
      <c r="H12" s="82"/>
      <c r="I12" s="84"/>
      <c r="J12" s="84"/>
      <c r="L12" s="68"/>
      <c r="M12" s="68"/>
      <c r="N12" s="68"/>
      <c r="O12" s="68"/>
    </row>
    <row r="13" spans="1:15" ht="15.5" x14ac:dyDescent="0.35">
      <c r="A13" s="55">
        <v>8</v>
      </c>
      <c r="B13" s="429"/>
      <c r="C13" s="432"/>
      <c r="D13" s="431"/>
      <c r="E13" s="431"/>
      <c r="F13" s="59">
        <f t="shared" si="0"/>
        <v>0</v>
      </c>
      <c r="G13" s="62"/>
      <c r="H13" s="63"/>
      <c r="I13" s="84"/>
      <c r="J13" s="90"/>
      <c r="L13" s="68"/>
      <c r="M13" s="68"/>
      <c r="N13" s="68"/>
      <c r="O13" s="68"/>
    </row>
    <row r="14" spans="1:15" ht="15.5" x14ac:dyDescent="0.35">
      <c r="A14" s="54" t="s">
        <v>463</v>
      </c>
      <c r="B14" s="429"/>
      <c r="C14" s="430"/>
      <c r="D14" s="431"/>
      <c r="E14" s="431"/>
      <c r="F14" s="59">
        <f t="shared" si="0"/>
        <v>0</v>
      </c>
      <c r="G14" s="55"/>
      <c r="H14" s="82"/>
      <c r="I14" s="84"/>
      <c r="J14" s="84"/>
      <c r="L14" s="68"/>
      <c r="M14" s="68"/>
      <c r="N14" s="68"/>
      <c r="O14" s="68"/>
    </row>
    <row r="15" spans="1:15" ht="15.5" x14ac:dyDescent="0.35">
      <c r="A15" s="55">
        <v>9</v>
      </c>
      <c r="B15" s="429"/>
      <c r="C15" s="430"/>
      <c r="D15" s="431"/>
      <c r="E15" s="431"/>
      <c r="F15" s="59">
        <f t="shared" si="0"/>
        <v>0</v>
      </c>
      <c r="G15" s="55"/>
      <c r="H15" s="82"/>
      <c r="I15" s="84"/>
      <c r="J15" s="84"/>
      <c r="L15" s="68"/>
      <c r="M15" s="68"/>
      <c r="N15" s="68"/>
      <c r="O15" s="68"/>
    </row>
    <row r="16" spans="1:15" ht="15.5" x14ac:dyDescent="0.35">
      <c r="A16" s="55">
        <v>10</v>
      </c>
      <c r="B16" s="429"/>
      <c r="C16" s="430"/>
      <c r="D16" s="431"/>
      <c r="E16" s="431"/>
      <c r="F16" s="59">
        <f t="shared" si="0"/>
        <v>0</v>
      </c>
      <c r="G16" s="55"/>
      <c r="H16" s="82"/>
      <c r="I16" s="84"/>
      <c r="J16" s="84"/>
      <c r="L16" s="68"/>
      <c r="M16" s="68"/>
      <c r="N16" s="68"/>
      <c r="O16" s="68"/>
    </row>
    <row r="17" spans="1:15" ht="15.5" x14ac:dyDescent="0.35">
      <c r="A17" s="55">
        <v>11</v>
      </c>
      <c r="B17" s="429"/>
      <c r="C17" s="430"/>
      <c r="D17" s="431"/>
      <c r="E17" s="431"/>
      <c r="F17" s="59">
        <f t="shared" si="0"/>
        <v>0</v>
      </c>
      <c r="G17" s="55"/>
      <c r="H17" s="82"/>
      <c r="I17" s="84"/>
      <c r="J17" s="84"/>
      <c r="L17" s="68"/>
      <c r="M17" s="68"/>
      <c r="N17" s="68"/>
      <c r="O17" s="68"/>
    </row>
    <row r="18" spans="1:15" ht="15.5" x14ac:dyDescent="0.35">
      <c r="A18" s="55">
        <v>12</v>
      </c>
      <c r="B18" s="429"/>
      <c r="C18" s="432"/>
      <c r="D18" s="431"/>
      <c r="E18" s="431"/>
      <c r="F18" s="59">
        <f t="shared" si="0"/>
        <v>0</v>
      </c>
      <c r="G18" s="62"/>
      <c r="H18" s="63"/>
      <c r="I18" s="84"/>
      <c r="J18" s="90"/>
      <c r="L18" s="68"/>
      <c r="M18" s="68"/>
      <c r="N18" s="68"/>
      <c r="O18" s="68"/>
    </row>
    <row r="19" spans="1:15" ht="15.5" x14ac:dyDescent="0.35">
      <c r="A19" s="64"/>
      <c r="B19" s="65"/>
      <c r="C19" s="66"/>
      <c r="D19" s="67" t="s">
        <v>91</v>
      </c>
      <c r="E19" s="67"/>
      <c r="F19" s="156">
        <f>SUM(F4:F18)</f>
        <v>0</v>
      </c>
      <c r="G19" s="74"/>
      <c r="H19" s="68"/>
      <c r="I19" s="68"/>
      <c r="J19" s="68"/>
      <c r="K19" s="68"/>
      <c r="L19" s="68"/>
      <c r="M19" s="68"/>
      <c r="N19" s="68"/>
      <c r="O19" s="68"/>
    </row>
    <row r="20" spans="1:15" ht="15.5" x14ac:dyDescent="0.35">
      <c r="A20" s="68"/>
      <c r="B20" s="68"/>
      <c r="C20" s="68"/>
      <c r="D20" s="68"/>
      <c r="E20" s="68"/>
      <c r="F20" s="73"/>
      <c r="H20" s="68"/>
      <c r="I20" s="68"/>
      <c r="J20" s="68"/>
      <c r="K20" s="68"/>
      <c r="L20" s="68"/>
      <c r="M20" s="68"/>
      <c r="N20" s="68"/>
      <c r="O20" s="68"/>
    </row>
    <row r="21" spans="1:15" ht="15.75" customHeight="1" x14ac:dyDescent="0.35">
      <c r="A21" s="159"/>
      <c r="B21" s="72"/>
      <c r="C21" s="72"/>
      <c r="D21" s="72"/>
      <c r="E21" s="72"/>
      <c r="F21" s="72"/>
      <c r="G21" s="72"/>
      <c r="H21" s="72"/>
      <c r="I21" s="72"/>
      <c r="J21" s="72"/>
      <c r="K21" s="68"/>
      <c r="L21" s="162"/>
      <c r="M21" s="68"/>
      <c r="N21" s="68"/>
      <c r="O21" s="68"/>
    </row>
    <row r="22" spans="1:15" ht="128.15" customHeight="1" x14ac:dyDescent="0.35">
      <c r="A22" s="159" t="s">
        <v>115</v>
      </c>
      <c r="B22" s="670" t="s">
        <v>464</v>
      </c>
      <c r="C22" s="696"/>
      <c r="D22" s="696"/>
      <c r="E22" s="696"/>
      <c r="F22" s="696"/>
      <c r="G22" s="696"/>
      <c r="H22" s="696"/>
      <c r="I22" s="696"/>
      <c r="J22" s="696"/>
      <c r="K22" s="68"/>
      <c r="L22" s="161"/>
      <c r="M22" s="68"/>
      <c r="N22" s="68"/>
      <c r="O22" s="68"/>
    </row>
    <row r="23" spans="1:15" ht="15.5" x14ac:dyDescent="0.35">
      <c r="A23" s="35"/>
      <c r="B23" s="35"/>
      <c r="C23" s="35"/>
      <c r="D23" s="35"/>
      <c r="E23" s="35"/>
      <c r="F23" s="35"/>
      <c r="G23" s="35"/>
      <c r="H23" s="35"/>
      <c r="I23" s="35"/>
      <c r="J23" s="35"/>
      <c r="K23" s="68"/>
      <c r="L23" s="68"/>
      <c r="M23" s="68"/>
      <c r="N23" s="68"/>
      <c r="O23" s="68"/>
    </row>
    <row r="24" spans="1:15" x14ac:dyDescent="0.25">
      <c r="B24" s="142"/>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6328125" defaultRowHeight="12.5" x14ac:dyDescent="0.25"/>
  <cols>
    <col min="1" max="1" width="12" customWidth="1"/>
    <col min="2" max="2" width="23.36328125" customWidth="1"/>
    <col min="3" max="3" width="13" customWidth="1"/>
    <col min="4" max="4" width="15" customWidth="1"/>
    <col min="5" max="5" width="35.54296875" customWidth="1"/>
    <col min="6" max="6" width="15.36328125" customWidth="1"/>
    <col min="7" max="7" width="16.6328125" customWidth="1"/>
    <col min="8" max="8" width="14.36328125" customWidth="1"/>
    <col min="9" max="9" width="15.6328125" customWidth="1"/>
    <col min="10" max="10" width="14.36328125" customWidth="1"/>
    <col min="11" max="11" width="16.36328125" hidden="1" customWidth="1"/>
  </cols>
  <sheetData>
    <row r="1" spans="1:15" ht="15.5" x14ac:dyDescent="0.35">
      <c r="A1" s="105" t="s">
        <v>465</v>
      </c>
      <c r="B1" s="106"/>
      <c r="C1" s="106"/>
      <c r="D1" s="152" t="str">
        <f>General!C2</f>
        <v>Proposer's Name (Prime or Subcontractor)</v>
      </c>
      <c r="E1" s="152"/>
      <c r="F1" s="106"/>
      <c r="G1" s="106"/>
      <c r="H1" s="106"/>
      <c r="I1" s="106"/>
      <c r="J1" s="106"/>
      <c r="K1" s="68"/>
      <c r="L1" s="68"/>
      <c r="M1" s="68"/>
      <c r="N1" s="68"/>
      <c r="O1" s="68"/>
    </row>
    <row r="2" spans="1:15" ht="15.5" x14ac:dyDescent="0.35">
      <c r="A2" s="694"/>
      <c r="B2" s="694"/>
      <c r="C2" s="694"/>
      <c r="D2" s="694"/>
      <c r="E2" s="694"/>
      <c r="F2" s="694"/>
      <c r="G2" s="694"/>
      <c r="H2" s="694"/>
      <c r="I2" s="80"/>
      <c r="J2" s="80"/>
      <c r="K2" s="68"/>
      <c r="L2" s="68"/>
      <c r="M2" s="68"/>
      <c r="N2" s="68"/>
      <c r="O2" s="68"/>
    </row>
    <row r="3" spans="1:15" ht="77.5" x14ac:dyDescent="0.35">
      <c r="A3" s="108" t="s">
        <v>458</v>
      </c>
      <c r="B3" s="108" t="s">
        <v>466</v>
      </c>
      <c r="C3" s="107" t="s">
        <v>6</v>
      </c>
      <c r="D3" s="107" t="s">
        <v>9</v>
      </c>
      <c r="E3" s="108" t="s">
        <v>467</v>
      </c>
      <c r="F3" s="107" t="s">
        <v>10</v>
      </c>
      <c r="G3" s="108" t="s">
        <v>23</v>
      </c>
      <c r="H3" s="109" t="s">
        <v>461</v>
      </c>
      <c r="I3" s="104" t="s">
        <v>462</v>
      </c>
      <c r="J3" s="104" t="s">
        <v>69</v>
      </c>
      <c r="L3" s="68"/>
      <c r="M3" s="68"/>
      <c r="N3" s="68"/>
      <c r="O3" s="68"/>
    </row>
    <row r="4" spans="1:15" ht="15.5" x14ac:dyDescent="0.35">
      <c r="A4" s="54" t="s">
        <v>71</v>
      </c>
      <c r="B4" s="429"/>
      <c r="C4" s="430"/>
      <c r="D4" s="431"/>
      <c r="E4" s="431"/>
      <c r="F4" s="59">
        <f>C4*D4</f>
        <v>0</v>
      </c>
      <c r="G4" s="55"/>
      <c r="H4" s="82"/>
      <c r="I4" s="84"/>
      <c r="J4" s="84"/>
      <c r="K4" s="142" t="s">
        <v>100</v>
      </c>
      <c r="L4" s="68"/>
      <c r="M4" s="68"/>
      <c r="N4" s="68"/>
      <c r="O4" s="68"/>
    </row>
    <row r="5" spans="1:15" ht="15.5" x14ac:dyDescent="0.35">
      <c r="A5" s="55">
        <v>1</v>
      </c>
      <c r="B5" s="429"/>
      <c r="C5" s="430"/>
      <c r="D5" s="431"/>
      <c r="E5" s="431"/>
      <c r="F5" s="59">
        <f t="shared" ref="F5:F18" si="0">C5*D5</f>
        <v>0</v>
      </c>
      <c r="G5" s="55"/>
      <c r="H5" s="83"/>
      <c r="I5" s="84"/>
      <c r="J5" s="84"/>
      <c r="K5" s="142" t="s">
        <v>102</v>
      </c>
      <c r="L5" s="68"/>
      <c r="M5" s="68"/>
      <c r="N5" s="68"/>
      <c r="O5" s="68"/>
    </row>
    <row r="6" spans="1:15" ht="15.5" x14ac:dyDescent="0.35">
      <c r="A6" s="55">
        <v>2</v>
      </c>
      <c r="B6" s="429"/>
      <c r="C6" s="430"/>
      <c r="D6" s="431"/>
      <c r="E6" s="431"/>
      <c r="F6" s="59">
        <f t="shared" si="0"/>
        <v>0</v>
      </c>
      <c r="G6" s="55"/>
      <c r="H6" s="82"/>
      <c r="I6" s="84"/>
      <c r="J6" s="84"/>
      <c r="L6" s="68"/>
      <c r="M6" s="68"/>
      <c r="N6" s="68"/>
      <c r="O6" s="68"/>
    </row>
    <row r="7" spans="1:15" ht="15.5" x14ac:dyDescent="0.35">
      <c r="A7" s="55">
        <v>3</v>
      </c>
      <c r="B7" s="429"/>
      <c r="C7" s="430"/>
      <c r="D7" s="431"/>
      <c r="E7" s="431"/>
      <c r="F7" s="59">
        <f t="shared" si="0"/>
        <v>0</v>
      </c>
      <c r="G7" s="55"/>
      <c r="H7" s="82"/>
      <c r="I7" s="84"/>
      <c r="J7" s="84"/>
      <c r="L7" s="68"/>
      <c r="M7" s="68"/>
      <c r="N7" s="68"/>
      <c r="O7" s="68"/>
    </row>
    <row r="8" spans="1:15" ht="15.5" x14ac:dyDescent="0.35">
      <c r="A8" s="55">
        <v>4</v>
      </c>
      <c r="B8" s="429"/>
      <c r="C8" s="430"/>
      <c r="D8" s="431"/>
      <c r="E8" s="431"/>
      <c r="F8" s="59">
        <f t="shared" si="0"/>
        <v>0</v>
      </c>
      <c r="G8" s="55"/>
      <c r="H8" s="82"/>
      <c r="I8" s="84"/>
      <c r="J8" s="84"/>
      <c r="L8" s="68"/>
      <c r="M8" s="68"/>
      <c r="N8" s="68"/>
      <c r="O8" s="68"/>
    </row>
    <row r="9" spans="1:15" ht="15.5" x14ac:dyDescent="0.35">
      <c r="A9" s="54" t="s">
        <v>73</v>
      </c>
      <c r="B9" s="429"/>
      <c r="C9" s="430"/>
      <c r="D9" s="431"/>
      <c r="E9" s="431"/>
      <c r="F9" s="59">
        <f t="shared" si="0"/>
        <v>0</v>
      </c>
      <c r="G9" s="55"/>
      <c r="H9" s="82"/>
      <c r="I9" s="84"/>
      <c r="J9" s="84"/>
      <c r="L9" s="68"/>
      <c r="M9" s="68"/>
      <c r="N9" s="68"/>
      <c r="O9" s="68"/>
    </row>
    <row r="10" spans="1:15" ht="15.5" x14ac:dyDescent="0.35">
      <c r="A10" s="55">
        <v>5</v>
      </c>
      <c r="B10" s="429"/>
      <c r="C10" s="430"/>
      <c r="D10" s="431"/>
      <c r="E10" s="431"/>
      <c r="F10" s="59">
        <f t="shared" si="0"/>
        <v>0</v>
      </c>
      <c r="G10" s="55"/>
      <c r="H10" s="82"/>
      <c r="I10" s="84"/>
      <c r="J10" s="84"/>
      <c r="L10" s="68"/>
      <c r="M10" s="68"/>
      <c r="N10" s="68"/>
      <c r="O10" s="68"/>
    </row>
    <row r="11" spans="1:15" ht="15.5" x14ac:dyDescent="0.35">
      <c r="A11" s="55">
        <v>6</v>
      </c>
      <c r="B11" s="429"/>
      <c r="C11" s="430"/>
      <c r="D11" s="431"/>
      <c r="E11" s="431"/>
      <c r="F11" s="59">
        <f t="shared" si="0"/>
        <v>0</v>
      </c>
      <c r="G11" s="55"/>
      <c r="H11" s="82"/>
      <c r="I11" s="84"/>
      <c r="J11" s="84"/>
      <c r="L11" s="68"/>
      <c r="M11" s="68"/>
      <c r="N11" s="68"/>
      <c r="O11" s="68"/>
    </row>
    <row r="12" spans="1:15" ht="15.5" x14ac:dyDescent="0.35">
      <c r="A12" s="55">
        <v>7</v>
      </c>
      <c r="B12" s="429"/>
      <c r="C12" s="430"/>
      <c r="D12" s="431"/>
      <c r="E12" s="431"/>
      <c r="F12" s="59">
        <f t="shared" si="0"/>
        <v>0</v>
      </c>
      <c r="G12" s="55"/>
      <c r="H12" s="82"/>
      <c r="I12" s="84"/>
      <c r="J12" s="84"/>
      <c r="L12" s="68"/>
      <c r="M12" s="68"/>
      <c r="N12" s="68"/>
      <c r="O12" s="68"/>
    </row>
    <row r="13" spans="1:15" ht="15.5" x14ac:dyDescent="0.35">
      <c r="A13" s="55">
        <v>8</v>
      </c>
      <c r="B13" s="429"/>
      <c r="C13" s="432"/>
      <c r="D13" s="431"/>
      <c r="E13" s="431"/>
      <c r="F13" s="59">
        <f t="shared" si="0"/>
        <v>0</v>
      </c>
      <c r="G13" s="62"/>
      <c r="H13" s="63"/>
      <c r="I13" s="84"/>
      <c r="J13" s="90"/>
      <c r="L13" s="68"/>
      <c r="M13" s="68"/>
      <c r="N13" s="68"/>
      <c r="O13" s="68"/>
    </row>
    <row r="14" spans="1:15" ht="15.5" x14ac:dyDescent="0.35">
      <c r="A14" s="54" t="s">
        <v>463</v>
      </c>
      <c r="B14" s="429"/>
      <c r="C14" s="430"/>
      <c r="D14" s="431"/>
      <c r="E14" s="431"/>
      <c r="F14" s="59">
        <f t="shared" si="0"/>
        <v>0</v>
      </c>
      <c r="G14" s="55"/>
      <c r="H14" s="82"/>
      <c r="I14" s="84"/>
      <c r="J14" s="84"/>
      <c r="L14" s="68"/>
      <c r="M14" s="68"/>
      <c r="N14" s="68"/>
      <c r="O14" s="68"/>
    </row>
    <row r="15" spans="1:15" ht="15.5" x14ac:dyDescent="0.35">
      <c r="A15" s="55">
        <v>9</v>
      </c>
      <c r="B15" s="429"/>
      <c r="C15" s="430"/>
      <c r="D15" s="431"/>
      <c r="E15" s="431"/>
      <c r="F15" s="59">
        <f t="shared" si="0"/>
        <v>0</v>
      </c>
      <c r="G15" s="55"/>
      <c r="H15" s="82"/>
      <c r="I15" s="84"/>
      <c r="J15" s="84"/>
      <c r="L15" s="68"/>
      <c r="M15" s="68"/>
      <c r="N15" s="68"/>
      <c r="O15" s="68"/>
    </row>
    <row r="16" spans="1:15" ht="15.5" x14ac:dyDescent="0.35">
      <c r="A16" s="55">
        <v>10</v>
      </c>
      <c r="B16" s="429"/>
      <c r="C16" s="430"/>
      <c r="D16" s="431"/>
      <c r="E16" s="431"/>
      <c r="F16" s="59">
        <f t="shared" si="0"/>
        <v>0</v>
      </c>
      <c r="G16" s="55"/>
      <c r="H16" s="82"/>
      <c r="I16" s="84"/>
      <c r="J16" s="84"/>
      <c r="L16" s="68"/>
      <c r="M16" s="68"/>
      <c r="N16" s="68"/>
      <c r="O16" s="68"/>
    </row>
    <row r="17" spans="1:15" ht="15.5" x14ac:dyDescent="0.35">
      <c r="A17" s="55">
        <v>11</v>
      </c>
      <c r="B17" s="429"/>
      <c r="C17" s="430"/>
      <c r="D17" s="431"/>
      <c r="E17" s="431"/>
      <c r="F17" s="59">
        <f t="shared" si="0"/>
        <v>0</v>
      </c>
      <c r="G17" s="55"/>
      <c r="H17" s="82"/>
      <c r="I17" s="84"/>
      <c r="J17" s="84"/>
      <c r="L17" s="68"/>
      <c r="M17" s="68"/>
      <c r="N17" s="68"/>
      <c r="O17" s="68"/>
    </row>
    <row r="18" spans="1:15" ht="15.5" x14ac:dyDescent="0.35">
      <c r="A18" s="55">
        <v>12</v>
      </c>
      <c r="B18" s="429"/>
      <c r="C18" s="432"/>
      <c r="D18" s="431"/>
      <c r="E18" s="431"/>
      <c r="F18" s="59">
        <f t="shared" si="0"/>
        <v>0</v>
      </c>
      <c r="G18" s="62"/>
      <c r="H18" s="63"/>
      <c r="I18" s="84"/>
      <c r="J18" s="90"/>
      <c r="L18" s="68"/>
      <c r="M18" s="68"/>
      <c r="N18" s="68"/>
      <c r="O18" s="68"/>
    </row>
    <row r="19" spans="1:15" ht="15.5" x14ac:dyDescent="0.35">
      <c r="A19" s="64"/>
      <c r="B19" s="65"/>
      <c r="C19" s="66"/>
      <c r="D19" s="67" t="s">
        <v>91</v>
      </c>
      <c r="E19" s="67"/>
      <c r="F19" s="156">
        <f>SUM(F4:F18)</f>
        <v>0</v>
      </c>
      <c r="G19" s="74"/>
      <c r="H19" s="68"/>
      <c r="I19" s="68"/>
      <c r="J19" s="68"/>
      <c r="K19" s="68"/>
      <c r="L19" s="68"/>
      <c r="M19" s="68"/>
      <c r="N19" s="68"/>
      <c r="O19" s="68"/>
    </row>
    <row r="20" spans="1:15" ht="15.5" x14ac:dyDescent="0.35">
      <c r="A20" s="68"/>
      <c r="B20" s="68"/>
      <c r="C20" s="68"/>
      <c r="D20" s="68"/>
      <c r="E20" s="68"/>
      <c r="F20" s="73"/>
      <c r="H20" s="68"/>
      <c r="I20" s="68"/>
      <c r="J20" s="68"/>
      <c r="K20" s="68"/>
      <c r="L20" s="68"/>
      <c r="M20" s="68"/>
      <c r="N20" s="68"/>
      <c r="O20" s="68"/>
    </row>
    <row r="21" spans="1:15" ht="15.75" customHeight="1" x14ac:dyDescent="0.35">
      <c r="A21" s="159"/>
      <c r="B21" s="72"/>
      <c r="C21" s="72"/>
      <c r="D21" s="72"/>
      <c r="E21" s="72"/>
      <c r="F21" s="72"/>
      <c r="G21" s="72"/>
      <c r="H21" s="72"/>
      <c r="I21" s="72"/>
      <c r="J21" s="72"/>
      <c r="K21" s="68"/>
      <c r="L21" s="162"/>
      <c r="M21" s="68"/>
      <c r="N21" s="68"/>
      <c r="O21" s="68"/>
    </row>
    <row r="22" spans="1:15" ht="128.15" customHeight="1" x14ac:dyDescent="0.35">
      <c r="A22" s="159" t="s">
        <v>115</v>
      </c>
      <c r="B22" s="670" t="s">
        <v>468</v>
      </c>
      <c r="C22" s="696"/>
      <c r="D22" s="696"/>
      <c r="E22" s="696"/>
      <c r="F22" s="696"/>
      <c r="G22" s="696"/>
      <c r="H22" s="696"/>
      <c r="I22" s="696"/>
      <c r="J22" s="696"/>
      <c r="K22" s="68"/>
      <c r="L22" s="161"/>
      <c r="M22" s="68"/>
      <c r="N22" s="68"/>
      <c r="O22" s="68"/>
    </row>
    <row r="23" spans="1:15" ht="15.5" x14ac:dyDescent="0.35">
      <c r="A23" s="35"/>
      <c r="B23" s="35"/>
      <c r="C23" s="35"/>
      <c r="D23" s="35"/>
      <c r="E23" s="35"/>
      <c r="F23" s="35"/>
      <c r="G23" s="35"/>
      <c r="H23" s="35"/>
      <c r="I23" s="35"/>
      <c r="J23" s="35"/>
      <c r="K23" s="68"/>
      <c r="L23" s="68"/>
      <c r="M23" s="68"/>
      <c r="N23" s="68"/>
      <c r="O23" s="68"/>
    </row>
    <row r="24" spans="1:15" x14ac:dyDescent="0.25">
      <c r="B24" s="142"/>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36328125" defaultRowHeight="14.5" x14ac:dyDescent="0.25"/>
  <cols>
    <col min="1" max="1" width="13.36328125" style="433" customWidth="1"/>
    <col min="2" max="13" width="12.6328125" style="435" customWidth="1"/>
    <col min="14" max="14" width="19.54296875" style="434" customWidth="1"/>
    <col min="15" max="16384" width="10.36328125" style="433"/>
  </cols>
  <sheetData>
    <row r="1" spans="1:14" s="418" customFormat="1" ht="23.5" x14ac:dyDescent="0.25">
      <c r="A1" s="413" t="s">
        <v>444</v>
      </c>
      <c r="B1" s="414"/>
      <c r="C1" s="414"/>
      <c r="D1" s="416"/>
      <c r="E1" s="416"/>
      <c r="F1" s="416"/>
      <c r="G1" s="416"/>
      <c r="H1" s="416"/>
      <c r="I1" s="416"/>
      <c r="J1" s="416"/>
      <c r="K1" s="416"/>
      <c r="L1" s="445"/>
    </row>
    <row r="2" spans="1:14" s="418" customFormat="1" ht="23.5" x14ac:dyDescent="0.25">
      <c r="A2" s="413" t="s">
        <v>445</v>
      </c>
      <c r="B2" s="414"/>
      <c r="C2" s="414"/>
      <c r="D2" s="416"/>
      <c r="E2" s="446"/>
      <c r="F2" s="446"/>
      <c r="G2" s="446"/>
      <c r="H2" s="446"/>
      <c r="I2" s="446"/>
      <c r="J2" s="446"/>
      <c r="K2" s="416"/>
      <c r="L2" s="445"/>
    </row>
    <row r="3" spans="1:14" s="418" customFormat="1" ht="23.5" x14ac:dyDescent="0.25">
      <c r="A3" s="417" t="s">
        <v>483</v>
      </c>
      <c r="D3" s="416"/>
      <c r="E3" s="446"/>
      <c r="F3" s="446"/>
      <c r="G3" s="446"/>
      <c r="H3" s="446"/>
      <c r="I3" s="446"/>
      <c r="J3" s="446"/>
      <c r="K3" s="416"/>
      <c r="L3" s="445"/>
    </row>
    <row r="5" spans="1:14" ht="18.5" x14ac:dyDescent="0.25">
      <c r="A5" s="711" t="s">
        <v>447</v>
      </c>
      <c r="B5" s="711"/>
      <c r="C5" s="711"/>
      <c r="D5" s="711"/>
      <c r="E5" s="711"/>
      <c r="F5" s="711"/>
      <c r="G5" s="711"/>
      <c r="H5" s="711"/>
      <c r="I5" s="711"/>
      <c r="J5" s="711"/>
      <c r="K5" s="711"/>
      <c r="L5" s="711"/>
      <c r="M5" s="711"/>
      <c r="N5" s="711"/>
    </row>
    <row r="6" spans="1:14" x14ac:dyDescent="0.25">
      <c r="A6" s="442" t="s">
        <v>482</v>
      </c>
      <c r="B6" s="712"/>
      <c r="C6" s="712"/>
      <c r="D6" s="712"/>
      <c r="E6" s="712"/>
      <c r="F6" s="712"/>
      <c r="G6" s="712"/>
      <c r="H6" s="712"/>
      <c r="I6" s="712"/>
      <c r="J6" s="712"/>
      <c r="K6" s="712"/>
      <c r="L6" s="712"/>
      <c r="M6" s="712"/>
      <c r="N6" s="712"/>
    </row>
    <row r="7" spans="1:14" x14ac:dyDescent="0.25">
      <c r="A7" s="441" t="s">
        <v>481</v>
      </c>
      <c r="B7" s="440" t="s">
        <v>480</v>
      </c>
      <c r="C7" s="440" t="s">
        <v>479</v>
      </c>
      <c r="D7" s="440" t="s">
        <v>478</v>
      </c>
      <c r="E7" s="440" t="s">
        <v>477</v>
      </c>
      <c r="F7" s="440" t="s">
        <v>476</v>
      </c>
      <c r="G7" s="440" t="s">
        <v>475</v>
      </c>
      <c r="H7" s="440" t="s">
        <v>474</v>
      </c>
      <c r="I7" s="440" t="s">
        <v>473</v>
      </c>
      <c r="J7" s="440" t="s">
        <v>472</v>
      </c>
      <c r="K7" s="440" t="s">
        <v>471</v>
      </c>
      <c r="L7" s="440" t="s">
        <v>470</v>
      </c>
      <c r="M7" s="440" t="s">
        <v>469</v>
      </c>
      <c r="N7" s="440" t="s">
        <v>13</v>
      </c>
    </row>
    <row r="8" spans="1:14" x14ac:dyDescent="0.25">
      <c r="A8" s="439"/>
      <c r="B8" s="438"/>
      <c r="C8" s="438"/>
      <c r="D8" s="438"/>
      <c r="E8" s="438"/>
      <c r="F8" s="438"/>
      <c r="G8" s="438"/>
      <c r="H8" s="438"/>
      <c r="I8" s="438"/>
      <c r="J8" s="438"/>
      <c r="K8" s="438"/>
      <c r="L8" s="438"/>
      <c r="M8" s="438"/>
      <c r="N8" s="437">
        <f>SUM(B8:M8)</f>
        <v>0</v>
      </c>
    </row>
    <row r="9" spans="1:14" x14ac:dyDescent="0.25">
      <c r="A9" s="439"/>
      <c r="B9" s="438"/>
      <c r="C9" s="438"/>
      <c r="D9" s="438"/>
      <c r="E9" s="438"/>
      <c r="F9" s="438"/>
      <c r="G9" s="438"/>
      <c r="H9" s="438"/>
      <c r="I9" s="438"/>
      <c r="J9" s="438"/>
      <c r="K9" s="438"/>
      <c r="L9" s="438"/>
      <c r="M9" s="438"/>
      <c r="N9" s="437">
        <f>SUM(B9:M9)</f>
        <v>0</v>
      </c>
    </row>
    <row r="10" spans="1:14" x14ac:dyDescent="0.25">
      <c r="A10" s="439"/>
      <c r="B10" s="438"/>
      <c r="C10" s="438"/>
      <c r="D10" s="438"/>
      <c r="E10" s="438"/>
      <c r="F10" s="438"/>
      <c r="G10" s="438"/>
      <c r="H10" s="438"/>
      <c r="I10" s="438"/>
      <c r="J10" s="438"/>
      <c r="K10" s="438"/>
      <c r="L10" s="438"/>
      <c r="M10" s="438"/>
      <c r="N10" s="437">
        <f>SUM(B10:M10)</f>
        <v>0</v>
      </c>
    </row>
    <row r="11" spans="1:14" ht="18.5" x14ac:dyDescent="0.25">
      <c r="A11" s="716" t="s">
        <v>27</v>
      </c>
      <c r="B11" s="717"/>
      <c r="C11" s="717"/>
      <c r="D11" s="717"/>
      <c r="E11" s="717"/>
      <c r="F11" s="717"/>
      <c r="G11" s="717"/>
      <c r="H11" s="717"/>
      <c r="I11" s="717"/>
      <c r="J11" s="717"/>
      <c r="K11" s="717"/>
      <c r="L11" s="717"/>
      <c r="M11" s="718"/>
      <c r="N11" s="444">
        <f>SUM(N8:N10)</f>
        <v>0</v>
      </c>
    </row>
    <row r="13" spans="1:14" ht="18.5" x14ac:dyDescent="0.25">
      <c r="A13" s="711" t="s">
        <v>448</v>
      </c>
      <c r="B13" s="711"/>
      <c r="C13" s="711"/>
      <c r="D13" s="711"/>
      <c r="E13" s="711"/>
      <c r="F13" s="711"/>
      <c r="G13" s="711"/>
      <c r="H13" s="711"/>
      <c r="I13" s="711"/>
      <c r="J13" s="711"/>
      <c r="K13" s="711"/>
      <c r="L13" s="711"/>
      <c r="M13" s="711"/>
      <c r="N13" s="711"/>
    </row>
    <row r="14" spans="1:14" x14ac:dyDescent="0.25">
      <c r="A14" s="442" t="s">
        <v>482</v>
      </c>
      <c r="B14" s="712"/>
      <c r="C14" s="712"/>
      <c r="D14" s="712"/>
      <c r="E14" s="712"/>
      <c r="F14" s="712"/>
      <c r="G14" s="712"/>
      <c r="H14" s="712"/>
      <c r="I14" s="712"/>
      <c r="J14" s="712"/>
      <c r="K14" s="712"/>
      <c r="L14" s="712"/>
      <c r="M14" s="712"/>
      <c r="N14" s="712"/>
    </row>
    <row r="15" spans="1:14" x14ac:dyDescent="0.25">
      <c r="A15" s="441" t="s">
        <v>481</v>
      </c>
      <c r="B15" s="440" t="s">
        <v>480</v>
      </c>
      <c r="C15" s="440" t="s">
        <v>479</v>
      </c>
      <c r="D15" s="440" t="s">
        <v>478</v>
      </c>
      <c r="E15" s="440" t="s">
        <v>477</v>
      </c>
      <c r="F15" s="440" t="s">
        <v>476</v>
      </c>
      <c r="G15" s="440" t="s">
        <v>475</v>
      </c>
      <c r="H15" s="440" t="s">
        <v>474</v>
      </c>
      <c r="I15" s="440" t="s">
        <v>473</v>
      </c>
      <c r="J15" s="440" t="s">
        <v>472</v>
      </c>
      <c r="K15" s="440" t="s">
        <v>471</v>
      </c>
      <c r="L15" s="440" t="s">
        <v>470</v>
      </c>
      <c r="M15" s="440" t="s">
        <v>469</v>
      </c>
      <c r="N15" s="440" t="s">
        <v>13</v>
      </c>
    </row>
    <row r="16" spans="1:14" x14ac:dyDescent="0.25">
      <c r="A16" s="439"/>
      <c r="B16" s="438"/>
      <c r="C16" s="438"/>
      <c r="D16" s="438"/>
      <c r="E16" s="438"/>
      <c r="F16" s="438"/>
      <c r="G16" s="438"/>
      <c r="H16" s="438"/>
      <c r="I16" s="438"/>
      <c r="J16" s="438"/>
      <c r="K16" s="438"/>
      <c r="L16" s="438"/>
      <c r="M16" s="438"/>
      <c r="N16" s="437">
        <f>SUM(B16:M16)</f>
        <v>0</v>
      </c>
    </row>
    <row r="17" spans="1:14" x14ac:dyDescent="0.25">
      <c r="A17" s="439"/>
      <c r="B17" s="438"/>
      <c r="C17" s="438"/>
      <c r="D17" s="438"/>
      <c r="E17" s="438"/>
      <c r="F17" s="438"/>
      <c r="G17" s="438"/>
      <c r="H17" s="438"/>
      <c r="I17" s="438"/>
      <c r="J17" s="438"/>
      <c r="K17" s="438"/>
      <c r="L17" s="438"/>
      <c r="M17" s="438"/>
      <c r="N17" s="437">
        <f>SUM(B17:M17)</f>
        <v>0</v>
      </c>
    </row>
    <row r="18" spans="1:14" x14ac:dyDescent="0.25">
      <c r="A18" s="439"/>
      <c r="B18" s="438"/>
      <c r="C18" s="438"/>
      <c r="D18" s="438"/>
      <c r="E18" s="438"/>
      <c r="F18" s="438"/>
      <c r="G18" s="438"/>
      <c r="H18" s="438"/>
      <c r="I18" s="438"/>
      <c r="J18" s="438"/>
      <c r="K18" s="438"/>
      <c r="L18" s="438"/>
      <c r="M18" s="438"/>
      <c r="N18" s="437">
        <f>SUM(B18:M18)</f>
        <v>0</v>
      </c>
    </row>
    <row r="19" spans="1:14" ht="18.5" x14ac:dyDescent="0.25">
      <c r="A19" s="719" t="s">
        <v>27</v>
      </c>
      <c r="B19" s="720"/>
      <c r="C19" s="720"/>
      <c r="D19" s="720"/>
      <c r="E19" s="720"/>
      <c r="F19" s="720"/>
      <c r="G19" s="720"/>
      <c r="H19" s="720"/>
      <c r="I19" s="720"/>
      <c r="J19" s="720"/>
      <c r="K19" s="720"/>
      <c r="L19" s="720"/>
      <c r="M19" s="721"/>
      <c r="N19" s="443">
        <f>SUM(N16:N18)</f>
        <v>0</v>
      </c>
    </row>
    <row r="21" spans="1:14" ht="18.5" x14ac:dyDescent="0.25">
      <c r="A21" s="711" t="s">
        <v>449</v>
      </c>
      <c r="B21" s="711"/>
      <c r="C21" s="711"/>
      <c r="D21" s="711"/>
      <c r="E21" s="711"/>
      <c r="F21" s="711"/>
      <c r="G21" s="711"/>
      <c r="H21" s="711"/>
      <c r="I21" s="711"/>
      <c r="J21" s="711"/>
      <c r="K21" s="711"/>
      <c r="L21" s="711"/>
      <c r="M21" s="711"/>
      <c r="N21" s="711"/>
    </row>
    <row r="22" spans="1:14" x14ac:dyDescent="0.25">
      <c r="A22" s="442" t="s">
        <v>482</v>
      </c>
      <c r="B22" s="712"/>
      <c r="C22" s="712"/>
      <c r="D22" s="712"/>
      <c r="E22" s="712"/>
      <c r="F22" s="712"/>
      <c r="G22" s="712"/>
      <c r="H22" s="712"/>
      <c r="I22" s="712"/>
      <c r="J22" s="712"/>
      <c r="K22" s="712"/>
      <c r="L22" s="712"/>
      <c r="M22" s="712"/>
      <c r="N22" s="712"/>
    </row>
    <row r="23" spans="1:14" x14ac:dyDescent="0.25">
      <c r="A23" s="441" t="s">
        <v>481</v>
      </c>
      <c r="B23" s="440" t="s">
        <v>480</v>
      </c>
      <c r="C23" s="440" t="s">
        <v>479</v>
      </c>
      <c r="D23" s="440" t="s">
        <v>478</v>
      </c>
      <c r="E23" s="440" t="s">
        <v>477</v>
      </c>
      <c r="F23" s="440" t="s">
        <v>476</v>
      </c>
      <c r="G23" s="440" t="s">
        <v>475</v>
      </c>
      <c r="H23" s="440" t="s">
        <v>474</v>
      </c>
      <c r="I23" s="440" t="s">
        <v>473</v>
      </c>
      <c r="J23" s="440" t="s">
        <v>472</v>
      </c>
      <c r="K23" s="440" t="s">
        <v>471</v>
      </c>
      <c r="L23" s="440" t="s">
        <v>470</v>
      </c>
      <c r="M23" s="440" t="s">
        <v>469</v>
      </c>
      <c r="N23" s="440" t="s">
        <v>13</v>
      </c>
    </row>
    <row r="24" spans="1:14" x14ac:dyDescent="0.25">
      <c r="A24" s="439"/>
      <c r="B24" s="438"/>
      <c r="C24" s="438"/>
      <c r="D24" s="438"/>
      <c r="E24" s="438"/>
      <c r="F24" s="438"/>
      <c r="G24" s="438"/>
      <c r="H24" s="438"/>
      <c r="I24" s="438"/>
      <c r="J24" s="438"/>
      <c r="K24" s="438"/>
      <c r="L24" s="438"/>
      <c r="M24" s="438"/>
      <c r="N24" s="437">
        <f>SUM(B24:M24)</f>
        <v>0</v>
      </c>
    </row>
    <row r="25" spans="1:14" x14ac:dyDescent="0.25">
      <c r="A25" s="439"/>
      <c r="B25" s="438"/>
      <c r="C25" s="438"/>
      <c r="D25" s="438"/>
      <c r="E25" s="438"/>
      <c r="F25" s="438"/>
      <c r="G25" s="438"/>
      <c r="H25" s="438"/>
      <c r="I25" s="438"/>
      <c r="J25" s="438"/>
      <c r="K25" s="438"/>
      <c r="L25" s="438"/>
      <c r="M25" s="438"/>
      <c r="N25" s="437">
        <f>SUM(B25:M25)</f>
        <v>0</v>
      </c>
    </row>
    <row r="26" spans="1:14" x14ac:dyDescent="0.25">
      <c r="A26" s="439"/>
      <c r="B26" s="438"/>
      <c r="C26" s="438"/>
      <c r="D26" s="438"/>
      <c r="E26" s="438"/>
      <c r="F26" s="438"/>
      <c r="G26" s="438"/>
      <c r="H26" s="438"/>
      <c r="I26" s="438"/>
      <c r="J26" s="438"/>
      <c r="K26" s="438"/>
      <c r="L26" s="438"/>
      <c r="M26" s="438"/>
      <c r="N26" s="437">
        <f>SUM(B26:M26)</f>
        <v>0</v>
      </c>
    </row>
    <row r="27" spans="1:14" ht="18.5" x14ac:dyDescent="0.25">
      <c r="A27" s="713" t="s">
        <v>27</v>
      </c>
      <c r="B27" s="714"/>
      <c r="C27" s="714"/>
      <c r="D27" s="714"/>
      <c r="E27" s="714"/>
      <c r="F27" s="714"/>
      <c r="G27" s="714"/>
      <c r="H27" s="714"/>
      <c r="I27" s="714"/>
      <c r="J27" s="714"/>
      <c r="K27" s="714"/>
      <c r="L27" s="714"/>
      <c r="M27" s="715"/>
      <c r="N27" s="436">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74"/>
  <sheetViews>
    <sheetView zoomScale="80" zoomScaleNormal="80" workbookViewId="0">
      <pane ySplit="4" topLeftCell="A5" activePane="bottomLeft" state="frozen"/>
      <selection activeCell="C1" sqref="C1"/>
      <selection pane="bottomLeft" activeCell="A2" sqref="A2:B2"/>
    </sheetView>
  </sheetViews>
  <sheetFormatPr defaultColWidth="10.54296875" defaultRowHeight="23.5" x14ac:dyDescent="0.25"/>
  <cols>
    <col min="1" max="1" width="19.36328125" style="447" customWidth="1"/>
    <col min="2" max="2" width="19.36328125" style="469" customWidth="1"/>
    <col min="3" max="3" width="47.36328125" style="470" customWidth="1"/>
    <col min="4" max="4" width="19.36328125" style="471" customWidth="1"/>
    <col min="5" max="5" width="21.6328125" style="447" customWidth="1"/>
    <col min="6" max="6" width="65.54296875" style="472" customWidth="1"/>
    <col min="7" max="8" width="42.36328125" style="472" customWidth="1"/>
    <col min="9" max="10" width="19.453125" style="473" customWidth="1"/>
    <col min="11" max="11" width="22.36328125" style="473" bestFit="1" customWidth="1"/>
    <col min="12" max="24" width="10.54296875" style="447"/>
    <col min="25" max="25" width="9.453125" style="447" customWidth="1"/>
    <col min="26" max="16384" width="10.54296875" style="447"/>
  </cols>
  <sheetData>
    <row r="1" spans="1:11" ht="37.5" customHeight="1" x14ac:dyDescent="0.25">
      <c r="A1" s="742" t="s">
        <v>484</v>
      </c>
      <c r="B1" s="743"/>
      <c r="C1" s="743"/>
      <c r="D1" s="743"/>
      <c r="E1" s="743"/>
      <c r="F1" s="743"/>
      <c r="G1" s="743"/>
      <c r="H1" s="743"/>
      <c r="I1" s="743"/>
      <c r="J1" s="743"/>
      <c r="K1" s="744"/>
    </row>
    <row r="2" spans="1:11" ht="30" customHeight="1" x14ac:dyDescent="0.25">
      <c r="A2" s="745" t="s">
        <v>444</v>
      </c>
      <c r="B2" s="745"/>
      <c r="C2" s="746"/>
      <c r="D2" s="746"/>
      <c r="E2" s="746"/>
      <c r="F2" s="746"/>
      <c r="G2" s="746"/>
      <c r="H2" s="746"/>
      <c r="I2" s="746"/>
      <c r="J2" s="746"/>
      <c r="K2" s="746"/>
    </row>
    <row r="3" spans="1:11" ht="30" customHeight="1" x14ac:dyDescent="0.25">
      <c r="A3" s="745" t="s">
        <v>445</v>
      </c>
      <c r="B3" s="745"/>
      <c r="C3" s="746"/>
      <c r="D3" s="746"/>
      <c r="E3" s="746"/>
      <c r="F3" s="746"/>
      <c r="G3" s="746"/>
      <c r="H3" s="746"/>
      <c r="I3" s="746"/>
      <c r="J3" s="746"/>
      <c r="K3" s="746"/>
    </row>
    <row r="4" spans="1:11" s="452" customFormat="1" ht="42" x14ac:dyDescent="0.25">
      <c r="A4" s="448" t="s">
        <v>485</v>
      </c>
      <c r="B4" s="449" t="s">
        <v>486</v>
      </c>
      <c r="C4" s="448" t="s">
        <v>487</v>
      </c>
      <c r="D4" s="450" t="s">
        <v>488</v>
      </c>
      <c r="E4" s="448" t="s">
        <v>489</v>
      </c>
      <c r="F4" s="448" t="s">
        <v>490</v>
      </c>
      <c r="G4" s="448" t="s">
        <v>491</v>
      </c>
      <c r="H4" s="448" t="s">
        <v>492</v>
      </c>
      <c r="I4" s="451" t="s">
        <v>493</v>
      </c>
      <c r="J4" s="451" t="s">
        <v>494</v>
      </c>
      <c r="K4" s="451" t="s">
        <v>495</v>
      </c>
    </row>
    <row r="5" spans="1:11" x14ac:dyDescent="0.25">
      <c r="A5" s="740" t="s">
        <v>447</v>
      </c>
      <c r="B5" s="453">
        <v>1</v>
      </c>
      <c r="C5" s="454" t="s">
        <v>496</v>
      </c>
      <c r="D5" s="455">
        <f>SUM(D6:D15)</f>
        <v>0</v>
      </c>
      <c r="E5" s="456" t="s">
        <v>497</v>
      </c>
      <c r="F5" s="454" t="s">
        <v>498</v>
      </c>
      <c r="G5" s="454" t="s">
        <v>499</v>
      </c>
      <c r="H5" s="454" t="s">
        <v>499</v>
      </c>
      <c r="I5" s="457" t="s">
        <v>500</v>
      </c>
      <c r="J5" s="457" t="s">
        <v>500</v>
      </c>
      <c r="K5" s="457" t="s">
        <v>500</v>
      </c>
    </row>
    <row r="6" spans="1:11" ht="23.25" customHeight="1" x14ac:dyDescent="0.25">
      <c r="A6" s="741"/>
      <c r="B6" s="458">
        <v>1.1000000000000001</v>
      </c>
      <c r="C6" s="459" t="s">
        <v>501</v>
      </c>
      <c r="D6" s="460">
        <v>0</v>
      </c>
      <c r="E6" s="461" t="s">
        <v>502</v>
      </c>
      <c r="F6" s="459" t="s">
        <v>498</v>
      </c>
      <c r="G6" s="459" t="s">
        <v>499</v>
      </c>
      <c r="H6" s="459" t="s">
        <v>499</v>
      </c>
      <c r="I6" s="462" t="s">
        <v>500</v>
      </c>
      <c r="J6" s="462" t="s">
        <v>500</v>
      </c>
      <c r="K6" s="462" t="s">
        <v>500</v>
      </c>
    </row>
    <row r="7" spans="1:11" ht="23.25" customHeight="1" x14ac:dyDescent="0.25">
      <c r="A7" s="741"/>
      <c r="B7" s="458">
        <v>1.2</v>
      </c>
      <c r="C7" s="459" t="s">
        <v>501</v>
      </c>
      <c r="D7" s="460">
        <v>0</v>
      </c>
      <c r="E7" s="461" t="s">
        <v>502</v>
      </c>
      <c r="F7" s="459" t="s">
        <v>498</v>
      </c>
      <c r="G7" s="459" t="s">
        <v>499</v>
      </c>
      <c r="H7" s="459" t="s">
        <v>499</v>
      </c>
      <c r="I7" s="462" t="s">
        <v>500</v>
      </c>
      <c r="J7" s="462" t="s">
        <v>500</v>
      </c>
      <c r="K7" s="462" t="s">
        <v>500</v>
      </c>
    </row>
    <row r="8" spans="1:11" ht="23.25" customHeight="1" x14ac:dyDescent="0.25">
      <c r="A8" s="741"/>
      <c r="B8" s="458">
        <v>1.3</v>
      </c>
      <c r="C8" s="459" t="s">
        <v>501</v>
      </c>
      <c r="D8" s="460">
        <v>0</v>
      </c>
      <c r="E8" s="461" t="s">
        <v>503</v>
      </c>
      <c r="F8" s="459" t="s">
        <v>498</v>
      </c>
      <c r="G8" s="459" t="s">
        <v>499</v>
      </c>
      <c r="H8" s="459" t="s">
        <v>499</v>
      </c>
      <c r="I8" s="462" t="s">
        <v>500</v>
      </c>
      <c r="J8" s="462" t="s">
        <v>500</v>
      </c>
      <c r="K8" s="462" t="s">
        <v>500</v>
      </c>
    </row>
    <row r="9" spans="1:11" ht="23.25" customHeight="1" x14ac:dyDescent="0.25">
      <c r="A9" s="741"/>
      <c r="B9" s="458">
        <v>1.4</v>
      </c>
      <c r="C9" s="459" t="s">
        <v>501</v>
      </c>
      <c r="D9" s="460">
        <v>0</v>
      </c>
      <c r="E9" s="461" t="s">
        <v>502</v>
      </c>
      <c r="F9" s="459" t="s">
        <v>498</v>
      </c>
      <c r="G9" s="459" t="s">
        <v>499</v>
      </c>
      <c r="H9" s="459" t="s">
        <v>499</v>
      </c>
      <c r="I9" s="462" t="s">
        <v>500</v>
      </c>
      <c r="J9" s="462" t="s">
        <v>500</v>
      </c>
      <c r="K9" s="462" t="s">
        <v>500</v>
      </c>
    </row>
    <row r="10" spans="1:11" ht="23.25" customHeight="1" x14ac:dyDescent="0.25">
      <c r="A10" s="741"/>
      <c r="B10" s="458">
        <v>1.5</v>
      </c>
      <c r="C10" s="459" t="s">
        <v>501</v>
      </c>
      <c r="D10" s="460">
        <v>0</v>
      </c>
      <c r="E10" s="461" t="s">
        <v>504</v>
      </c>
      <c r="F10" s="459" t="s">
        <v>498</v>
      </c>
      <c r="G10" s="459" t="s">
        <v>499</v>
      </c>
      <c r="H10" s="459" t="s">
        <v>499</v>
      </c>
      <c r="I10" s="462" t="s">
        <v>500</v>
      </c>
      <c r="J10" s="462" t="s">
        <v>500</v>
      </c>
      <c r="K10" s="462" t="s">
        <v>500</v>
      </c>
    </row>
    <row r="11" spans="1:11" ht="23.25" customHeight="1" x14ac:dyDescent="0.25">
      <c r="A11" s="741"/>
      <c r="B11" s="458">
        <v>1.6</v>
      </c>
      <c r="C11" s="459" t="s">
        <v>501</v>
      </c>
      <c r="D11" s="460">
        <v>0</v>
      </c>
      <c r="E11" s="461" t="s">
        <v>505</v>
      </c>
      <c r="F11" s="459" t="s">
        <v>498</v>
      </c>
      <c r="G11" s="459" t="s">
        <v>499</v>
      </c>
      <c r="H11" s="459" t="s">
        <v>499</v>
      </c>
      <c r="I11" s="462" t="s">
        <v>500</v>
      </c>
      <c r="J11" s="462" t="s">
        <v>500</v>
      </c>
      <c r="K11" s="462" t="s">
        <v>500</v>
      </c>
    </row>
    <row r="12" spans="1:11" ht="23.25" customHeight="1" x14ac:dyDescent="0.25">
      <c r="A12" s="741"/>
      <c r="B12" s="458">
        <v>1.7</v>
      </c>
      <c r="C12" s="459" t="s">
        <v>501</v>
      </c>
      <c r="D12" s="460">
        <v>0</v>
      </c>
      <c r="E12" s="461" t="s">
        <v>502</v>
      </c>
      <c r="F12" s="459" t="s">
        <v>498</v>
      </c>
      <c r="G12" s="459" t="s">
        <v>499</v>
      </c>
      <c r="H12" s="459" t="s">
        <v>499</v>
      </c>
      <c r="I12" s="462" t="s">
        <v>500</v>
      </c>
      <c r="J12" s="462" t="s">
        <v>500</v>
      </c>
      <c r="K12" s="462" t="s">
        <v>500</v>
      </c>
    </row>
    <row r="13" spans="1:11" ht="23.25" customHeight="1" x14ac:dyDescent="0.25">
      <c r="A13" s="741"/>
      <c r="B13" s="458">
        <v>1.8</v>
      </c>
      <c r="C13" s="459" t="s">
        <v>501</v>
      </c>
      <c r="D13" s="460">
        <v>0</v>
      </c>
      <c r="E13" s="461" t="s">
        <v>506</v>
      </c>
      <c r="F13" s="459" t="s">
        <v>498</v>
      </c>
      <c r="G13" s="459" t="s">
        <v>499</v>
      </c>
      <c r="H13" s="459" t="s">
        <v>499</v>
      </c>
      <c r="I13" s="462" t="s">
        <v>500</v>
      </c>
      <c r="J13" s="462" t="s">
        <v>500</v>
      </c>
      <c r="K13" s="462" t="s">
        <v>500</v>
      </c>
    </row>
    <row r="14" spans="1:11" ht="23.25" customHeight="1" x14ac:dyDescent="0.25">
      <c r="A14" s="741"/>
      <c r="B14" s="458">
        <v>1.9</v>
      </c>
      <c r="C14" s="459" t="s">
        <v>501</v>
      </c>
      <c r="D14" s="460">
        <v>0</v>
      </c>
      <c r="E14" s="461" t="s">
        <v>507</v>
      </c>
      <c r="F14" s="459" t="s">
        <v>498</v>
      </c>
      <c r="G14" s="459" t="s">
        <v>499</v>
      </c>
      <c r="H14" s="459" t="s">
        <v>499</v>
      </c>
      <c r="I14" s="462" t="s">
        <v>500</v>
      </c>
      <c r="J14" s="462" t="s">
        <v>500</v>
      </c>
      <c r="K14" s="462" t="s">
        <v>500</v>
      </c>
    </row>
    <row r="15" spans="1:11" ht="23.25" customHeight="1" x14ac:dyDescent="0.25">
      <c r="A15" s="741"/>
      <c r="B15" s="463">
        <v>1.1000000000000001</v>
      </c>
      <c r="C15" s="459" t="s">
        <v>501</v>
      </c>
      <c r="D15" s="460">
        <v>0</v>
      </c>
      <c r="E15" s="461" t="s">
        <v>502</v>
      </c>
      <c r="F15" s="459" t="s">
        <v>498</v>
      </c>
      <c r="G15" s="459" t="s">
        <v>499</v>
      </c>
      <c r="H15" s="459" t="s">
        <v>499</v>
      </c>
      <c r="I15" s="462" t="s">
        <v>500</v>
      </c>
      <c r="J15" s="462" t="s">
        <v>500</v>
      </c>
      <c r="K15" s="462" t="s">
        <v>500</v>
      </c>
    </row>
    <row r="16" spans="1:11" x14ac:dyDescent="0.25">
      <c r="A16" s="741"/>
      <c r="B16" s="464">
        <v>2</v>
      </c>
      <c r="C16" s="465" t="s">
        <v>508</v>
      </c>
      <c r="D16" s="466">
        <f>SUM(D17:D26)</f>
        <v>0</v>
      </c>
      <c r="E16" s="467"/>
      <c r="F16" s="465"/>
      <c r="G16" s="465"/>
      <c r="H16" s="465"/>
      <c r="I16" s="468"/>
      <c r="J16" s="468"/>
      <c r="K16" s="468"/>
    </row>
    <row r="17" spans="1:11" ht="23.25" customHeight="1" x14ac:dyDescent="0.25">
      <c r="A17" s="741"/>
      <c r="B17" s="458">
        <v>2.1</v>
      </c>
      <c r="C17" s="459"/>
      <c r="D17" s="460">
        <v>0</v>
      </c>
      <c r="E17" s="461"/>
      <c r="F17" s="459"/>
      <c r="G17" s="459"/>
      <c r="H17" s="459"/>
      <c r="I17" s="462"/>
      <c r="J17" s="462"/>
      <c r="K17" s="462"/>
    </row>
    <row r="18" spans="1:11" ht="23.25" customHeight="1" x14ac:dyDescent="0.25">
      <c r="A18" s="741"/>
      <c r="B18" s="458">
        <v>2.2000000000000002</v>
      </c>
      <c r="C18" s="459"/>
      <c r="D18" s="460">
        <v>0</v>
      </c>
      <c r="E18" s="461"/>
      <c r="F18" s="459"/>
      <c r="G18" s="459"/>
      <c r="H18" s="459"/>
      <c r="I18" s="462"/>
      <c r="J18" s="462"/>
      <c r="K18" s="462"/>
    </row>
    <row r="19" spans="1:11" ht="23.25" customHeight="1" x14ac:dyDescent="0.25">
      <c r="A19" s="741"/>
      <c r="B19" s="458">
        <v>2.2999999999999998</v>
      </c>
      <c r="C19" s="459"/>
      <c r="D19" s="460">
        <v>0</v>
      </c>
      <c r="E19" s="461"/>
      <c r="F19" s="459"/>
      <c r="G19" s="459"/>
      <c r="H19" s="459"/>
      <c r="I19" s="462"/>
      <c r="J19" s="462"/>
      <c r="K19" s="462"/>
    </row>
    <row r="20" spans="1:11" ht="23.25" customHeight="1" x14ac:dyDescent="0.25">
      <c r="A20" s="741"/>
      <c r="B20" s="458">
        <v>2.4</v>
      </c>
      <c r="C20" s="459"/>
      <c r="D20" s="460">
        <v>0</v>
      </c>
      <c r="E20" s="461"/>
      <c r="F20" s="459"/>
      <c r="G20" s="459"/>
      <c r="H20" s="459"/>
      <c r="I20" s="462"/>
      <c r="J20" s="462"/>
      <c r="K20" s="462"/>
    </row>
    <row r="21" spans="1:11" ht="23.25" customHeight="1" x14ac:dyDescent="0.25">
      <c r="A21" s="741"/>
      <c r="B21" s="458">
        <v>2.5</v>
      </c>
      <c r="C21" s="459"/>
      <c r="D21" s="460">
        <v>0</v>
      </c>
      <c r="E21" s="461"/>
      <c r="F21" s="459"/>
      <c r="G21" s="459"/>
      <c r="H21" s="459"/>
      <c r="I21" s="462"/>
      <c r="J21" s="462"/>
      <c r="K21" s="462"/>
    </row>
    <row r="22" spans="1:11" ht="23.25" customHeight="1" x14ac:dyDescent="0.25">
      <c r="A22" s="741"/>
      <c r="B22" s="458">
        <v>2.6</v>
      </c>
      <c r="C22" s="459"/>
      <c r="D22" s="460">
        <v>0</v>
      </c>
      <c r="E22" s="461"/>
      <c r="F22" s="459"/>
      <c r="G22" s="459"/>
      <c r="H22" s="459"/>
      <c r="I22" s="462"/>
      <c r="J22" s="462"/>
      <c r="K22" s="462"/>
    </row>
    <row r="23" spans="1:11" ht="23.25" customHeight="1" x14ac:dyDescent="0.25">
      <c r="A23" s="741"/>
      <c r="B23" s="458">
        <v>2.7</v>
      </c>
      <c r="C23" s="459"/>
      <c r="D23" s="460">
        <v>0</v>
      </c>
      <c r="E23" s="461"/>
      <c r="F23" s="459"/>
      <c r="G23" s="459"/>
      <c r="H23" s="459"/>
      <c r="I23" s="462"/>
      <c r="J23" s="462"/>
      <c r="K23" s="462"/>
    </row>
    <row r="24" spans="1:11" ht="23.25" customHeight="1" x14ac:dyDescent="0.25">
      <c r="A24" s="741"/>
      <c r="B24" s="458">
        <v>2.8</v>
      </c>
      <c r="C24" s="459"/>
      <c r="D24" s="460">
        <v>0</v>
      </c>
      <c r="E24" s="461"/>
      <c r="F24" s="459"/>
      <c r="G24" s="459"/>
      <c r="H24" s="459"/>
      <c r="I24" s="462"/>
      <c r="J24" s="462"/>
      <c r="K24" s="462"/>
    </row>
    <row r="25" spans="1:11" ht="23.25" customHeight="1" x14ac:dyDescent="0.25">
      <c r="A25" s="741"/>
      <c r="B25" s="458">
        <v>2.9</v>
      </c>
      <c r="C25" s="459"/>
      <c r="D25" s="460">
        <v>0</v>
      </c>
      <c r="E25" s="461"/>
      <c r="F25" s="459"/>
      <c r="G25" s="459"/>
      <c r="H25" s="459"/>
      <c r="I25" s="462"/>
      <c r="J25" s="462"/>
      <c r="K25" s="462"/>
    </row>
    <row r="26" spans="1:11" ht="23.25" customHeight="1" x14ac:dyDescent="0.25">
      <c r="A26" s="741"/>
      <c r="B26" s="463">
        <v>2.1</v>
      </c>
      <c r="C26" s="459"/>
      <c r="D26" s="460">
        <v>0</v>
      </c>
      <c r="E26" s="461"/>
      <c r="F26" s="459"/>
      <c r="G26" s="459"/>
      <c r="H26" s="459"/>
      <c r="I26" s="462"/>
      <c r="J26" s="462"/>
      <c r="K26" s="462"/>
    </row>
    <row r="27" spans="1:11" ht="32.15" customHeight="1" x14ac:dyDescent="0.25">
      <c r="A27" s="724" t="s">
        <v>13</v>
      </c>
      <c r="B27" s="725"/>
      <c r="C27" s="726"/>
      <c r="D27" s="727">
        <f>SUM(D5,D16)</f>
        <v>0</v>
      </c>
      <c r="E27" s="727"/>
      <c r="F27" s="728"/>
      <c r="G27" s="729"/>
      <c r="H27" s="729"/>
      <c r="I27" s="729"/>
      <c r="J27" s="729"/>
      <c r="K27" s="730"/>
    </row>
    <row r="28" spans="1:11" x14ac:dyDescent="0.25">
      <c r="A28" s="738" t="s">
        <v>448</v>
      </c>
      <c r="B28" s="453">
        <v>1</v>
      </c>
      <c r="C28" s="454" t="s">
        <v>496</v>
      </c>
      <c r="D28" s="455">
        <f>SUM(D29:D38)</f>
        <v>0</v>
      </c>
      <c r="E28" s="456"/>
      <c r="F28" s="454"/>
      <c r="G28" s="454"/>
      <c r="H28" s="454"/>
      <c r="I28" s="457"/>
      <c r="J28" s="457"/>
      <c r="K28" s="457"/>
    </row>
    <row r="29" spans="1:11" ht="23.25" customHeight="1" x14ac:dyDescent="0.25">
      <c r="A29" s="739"/>
      <c r="B29" s="458">
        <v>1.1000000000000001</v>
      </c>
      <c r="C29" s="459"/>
      <c r="D29" s="460">
        <v>0</v>
      </c>
      <c r="E29" s="461"/>
      <c r="F29" s="459"/>
      <c r="G29" s="459"/>
      <c r="H29" s="459"/>
      <c r="I29" s="462"/>
      <c r="J29" s="462"/>
      <c r="K29" s="462"/>
    </row>
    <row r="30" spans="1:11" ht="23.25" customHeight="1" x14ac:dyDescent="0.25">
      <c r="A30" s="739"/>
      <c r="B30" s="458">
        <v>1.2</v>
      </c>
      <c r="C30" s="459"/>
      <c r="D30" s="460">
        <v>0</v>
      </c>
      <c r="E30" s="461"/>
      <c r="F30" s="459"/>
      <c r="G30" s="459"/>
      <c r="H30" s="459"/>
      <c r="I30" s="462"/>
      <c r="J30" s="462"/>
      <c r="K30" s="462"/>
    </row>
    <row r="31" spans="1:11" ht="23.25" customHeight="1" x14ac:dyDescent="0.25">
      <c r="A31" s="739"/>
      <c r="B31" s="458">
        <v>1.3</v>
      </c>
      <c r="C31" s="459"/>
      <c r="D31" s="460">
        <v>0</v>
      </c>
      <c r="E31" s="461"/>
      <c r="F31" s="459"/>
      <c r="G31" s="459"/>
      <c r="H31" s="459"/>
      <c r="I31" s="462"/>
      <c r="J31" s="462"/>
      <c r="K31" s="462"/>
    </row>
    <row r="32" spans="1:11" ht="23.25" customHeight="1" x14ac:dyDescent="0.25">
      <c r="A32" s="739"/>
      <c r="B32" s="458">
        <v>1.4</v>
      </c>
      <c r="C32" s="459"/>
      <c r="D32" s="460">
        <v>0</v>
      </c>
      <c r="E32" s="461"/>
      <c r="F32" s="459"/>
      <c r="G32" s="459"/>
      <c r="H32" s="459"/>
      <c r="I32" s="462"/>
      <c r="J32" s="462"/>
      <c r="K32" s="462"/>
    </row>
    <row r="33" spans="1:11" ht="23.25" customHeight="1" x14ac:dyDescent="0.25">
      <c r="A33" s="739"/>
      <c r="B33" s="458">
        <v>1.5</v>
      </c>
      <c r="C33" s="459"/>
      <c r="D33" s="460">
        <v>0</v>
      </c>
      <c r="E33" s="461"/>
      <c r="F33" s="459"/>
      <c r="G33" s="459"/>
      <c r="H33" s="459"/>
      <c r="I33" s="462"/>
      <c r="J33" s="462"/>
      <c r="K33" s="462"/>
    </row>
    <row r="34" spans="1:11" ht="23.25" customHeight="1" x14ac:dyDescent="0.25">
      <c r="A34" s="739"/>
      <c r="B34" s="458">
        <v>1.6</v>
      </c>
      <c r="C34" s="459"/>
      <c r="D34" s="460">
        <v>0</v>
      </c>
      <c r="E34" s="461"/>
      <c r="F34" s="459"/>
      <c r="G34" s="459"/>
      <c r="H34" s="459"/>
      <c r="I34" s="462"/>
      <c r="J34" s="462"/>
      <c r="K34" s="462"/>
    </row>
    <row r="35" spans="1:11" ht="23.25" customHeight="1" x14ac:dyDescent="0.25">
      <c r="A35" s="739"/>
      <c r="B35" s="458">
        <v>1.7</v>
      </c>
      <c r="C35" s="459"/>
      <c r="D35" s="460">
        <v>0</v>
      </c>
      <c r="E35" s="461"/>
      <c r="F35" s="459"/>
      <c r="G35" s="459"/>
      <c r="H35" s="459"/>
      <c r="I35" s="462"/>
      <c r="J35" s="462"/>
      <c r="K35" s="462"/>
    </row>
    <row r="36" spans="1:11" ht="23.25" customHeight="1" x14ac:dyDescent="0.25">
      <c r="A36" s="739"/>
      <c r="B36" s="458">
        <v>1.8</v>
      </c>
      <c r="C36" s="459"/>
      <c r="D36" s="460">
        <v>0</v>
      </c>
      <c r="E36" s="461"/>
      <c r="F36" s="459"/>
      <c r="G36" s="459"/>
      <c r="H36" s="459"/>
      <c r="I36" s="462"/>
      <c r="J36" s="462"/>
      <c r="K36" s="462"/>
    </row>
    <row r="37" spans="1:11" ht="23.25" customHeight="1" x14ac:dyDescent="0.25">
      <c r="A37" s="739"/>
      <c r="B37" s="458">
        <v>1.9</v>
      </c>
      <c r="C37" s="459"/>
      <c r="D37" s="460">
        <v>0</v>
      </c>
      <c r="E37" s="461"/>
      <c r="F37" s="459"/>
      <c r="G37" s="459"/>
      <c r="H37" s="459"/>
      <c r="I37" s="462"/>
      <c r="J37" s="462"/>
      <c r="K37" s="462"/>
    </row>
    <row r="38" spans="1:11" ht="23.25" customHeight="1" x14ac:dyDescent="0.25">
      <c r="A38" s="739"/>
      <c r="B38" s="463">
        <v>1.1000000000000001</v>
      </c>
      <c r="C38" s="459"/>
      <c r="D38" s="460">
        <v>0</v>
      </c>
      <c r="E38" s="461"/>
      <c r="F38" s="459"/>
      <c r="G38" s="459"/>
      <c r="H38" s="459"/>
      <c r="I38" s="462"/>
      <c r="J38" s="462"/>
      <c r="K38" s="462"/>
    </row>
    <row r="39" spans="1:11" x14ac:dyDescent="0.25">
      <c r="A39" s="739"/>
      <c r="B39" s="464">
        <v>2</v>
      </c>
      <c r="C39" s="465" t="s">
        <v>508</v>
      </c>
      <c r="D39" s="466">
        <f>SUM(D40:D49)</f>
        <v>0</v>
      </c>
      <c r="E39" s="467"/>
      <c r="F39" s="465"/>
      <c r="G39" s="465"/>
      <c r="H39" s="465"/>
      <c r="I39" s="468"/>
      <c r="J39" s="468"/>
      <c r="K39" s="468"/>
    </row>
    <row r="40" spans="1:11" ht="23.25" customHeight="1" x14ac:dyDescent="0.25">
      <c r="A40" s="739"/>
      <c r="B40" s="458">
        <v>2.1</v>
      </c>
      <c r="C40" s="459"/>
      <c r="D40" s="460">
        <v>0</v>
      </c>
      <c r="E40" s="461"/>
      <c r="F40" s="459"/>
      <c r="G40" s="459"/>
      <c r="H40" s="459"/>
      <c r="I40" s="462"/>
      <c r="J40" s="462"/>
      <c r="K40" s="462"/>
    </row>
    <row r="41" spans="1:11" ht="23.25" customHeight="1" x14ac:dyDescent="0.25">
      <c r="A41" s="739"/>
      <c r="B41" s="458">
        <v>2.2000000000000002</v>
      </c>
      <c r="C41" s="459"/>
      <c r="D41" s="460">
        <v>0</v>
      </c>
      <c r="E41" s="461"/>
      <c r="F41" s="459"/>
      <c r="G41" s="459"/>
      <c r="H41" s="459"/>
      <c r="I41" s="462"/>
      <c r="J41" s="462"/>
      <c r="K41" s="462"/>
    </row>
    <row r="42" spans="1:11" ht="23.25" customHeight="1" x14ac:dyDescent="0.25">
      <c r="A42" s="739"/>
      <c r="B42" s="458">
        <v>2.2999999999999998</v>
      </c>
      <c r="C42" s="459"/>
      <c r="D42" s="460">
        <v>0</v>
      </c>
      <c r="E42" s="461"/>
      <c r="F42" s="459"/>
      <c r="G42" s="459"/>
      <c r="H42" s="459"/>
      <c r="I42" s="462"/>
      <c r="J42" s="462"/>
      <c r="K42" s="462"/>
    </row>
    <row r="43" spans="1:11" ht="23.25" customHeight="1" x14ac:dyDescent="0.25">
      <c r="A43" s="739"/>
      <c r="B43" s="458">
        <v>2.4</v>
      </c>
      <c r="C43" s="459"/>
      <c r="D43" s="460">
        <v>0</v>
      </c>
      <c r="E43" s="461"/>
      <c r="F43" s="459"/>
      <c r="G43" s="459"/>
      <c r="H43" s="459"/>
      <c r="I43" s="462"/>
      <c r="J43" s="462"/>
      <c r="K43" s="462"/>
    </row>
    <row r="44" spans="1:11" ht="23.25" customHeight="1" x14ac:dyDescent="0.25">
      <c r="A44" s="739"/>
      <c r="B44" s="458">
        <v>2.5</v>
      </c>
      <c r="C44" s="459"/>
      <c r="D44" s="460">
        <v>0</v>
      </c>
      <c r="E44" s="461"/>
      <c r="F44" s="459"/>
      <c r="G44" s="459"/>
      <c r="H44" s="459"/>
      <c r="I44" s="462"/>
      <c r="J44" s="462"/>
      <c r="K44" s="462"/>
    </row>
    <row r="45" spans="1:11" ht="23.25" customHeight="1" x14ac:dyDescent="0.25">
      <c r="A45" s="739"/>
      <c r="B45" s="458">
        <v>2.6</v>
      </c>
      <c r="C45" s="459"/>
      <c r="D45" s="460">
        <v>0</v>
      </c>
      <c r="E45" s="461"/>
      <c r="F45" s="459"/>
      <c r="G45" s="459"/>
      <c r="H45" s="459"/>
      <c r="I45" s="462"/>
      <c r="J45" s="462"/>
      <c r="K45" s="462"/>
    </row>
    <row r="46" spans="1:11" ht="23.25" customHeight="1" x14ac:dyDescent="0.25">
      <c r="A46" s="739"/>
      <c r="B46" s="458">
        <v>2.7</v>
      </c>
      <c r="C46" s="459"/>
      <c r="D46" s="460">
        <v>0</v>
      </c>
      <c r="E46" s="461"/>
      <c r="F46" s="459"/>
      <c r="G46" s="459"/>
      <c r="H46" s="459"/>
      <c r="I46" s="462"/>
      <c r="J46" s="462"/>
      <c r="K46" s="462"/>
    </row>
    <row r="47" spans="1:11" ht="23.25" customHeight="1" x14ac:dyDescent="0.25">
      <c r="A47" s="739"/>
      <c r="B47" s="458">
        <v>2.8</v>
      </c>
      <c r="C47" s="459"/>
      <c r="D47" s="460">
        <v>0</v>
      </c>
      <c r="E47" s="461"/>
      <c r="F47" s="459"/>
      <c r="G47" s="459"/>
      <c r="H47" s="459"/>
      <c r="I47" s="462"/>
      <c r="J47" s="462"/>
      <c r="K47" s="462"/>
    </row>
    <row r="48" spans="1:11" ht="23.25" customHeight="1" x14ac:dyDescent="0.25">
      <c r="A48" s="739"/>
      <c r="B48" s="458">
        <v>2.9</v>
      </c>
      <c r="C48" s="459"/>
      <c r="D48" s="460">
        <v>0</v>
      </c>
      <c r="E48" s="461"/>
      <c r="F48" s="459"/>
      <c r="G48" s="459"/>
      <c r="H48" s="459"/>
      <c r="I48" s="462"/>
      <c r="J48" s="462"/>
      <c r="K48" s="462"/>
    </row>
    <row r="49" spans="1:11" ht="23.25" customHeight="1" x14ac:dyDescent="0.25">
      <c r="A49" s="739"/>
      <c r="B49" s="463">
        <v>2.1</v>
      </c>
      <c r="C49" s="459"/>
      <c r="D49" s="460">
        <v>0</v>
      </c>
      <c r="E49" s="461"/>
      <c r="F49" s="459"/>
      <c r="G49" s="459"/>
      <c r="H49" s="459"/>
      <c r="I49" s="462"/>
      <c r="J49" s="462"/>
      <c r="K49" s="462"/>
    </row>
    <row r="50" spans="1:11" ht="32.15" customHeight="1" x14ac:dyDescent="0.25">
      <c r="A50" s="724" t="s">
        <v>13</v>
      </c>
      <c r="B50" s="725"/>
      <c r="C50" s="726"/>
      <c r="D50" s="727">
        <f>SUM(D28,D39)</f>
        <v>0</v>
      </c>
      <c r="E50" s="727"/>
      <c r="F50" s="728"/>
      <c r="G50" s="729"/>
      <c r="H50" s="729"/>
      <c r="I50" s="729"/>
      <c r="J50" s="729"/>
      <c r="K50" s="730"/>
    </row>
    <row r="51" spans="1:11" x14ac:dyDescent="0.25">
      <c r="A51" s="722" t="s">
        <v>449</v>
      </c>
      <c r="B51" s="453">
        <v>1</v>
      </c>
      <c r="C51" s="454" t="s">
        <v>496</v>
      </c>
      <c r="D51" s="455">
        <f>SUM(D52:D61)</f>
        <v>0</v>
      </c>
      <c r="E51" s="456"/>
      <c r="F51" s="454"/>
      <c r="G51" s="454"/>
      <c r="H51" s="454"/>
      <c r="I51" s="457"/>
      <c r="J51" s="457"/>
      <c r="K51" s="457"/>
    </row>
    <row r="52" spans="1:11" ht="23.25" customHeight="1" x14ac:dyDescent="0.25">
      <c r="A52" s="723"/>
      <c r="B52" s="458">
        <v>1.1000000000000001</v>
      </c>
      <c r="C52" s="459"/>
      <c r="D52" s="460">
        <v>0</v>
      </c>
      <c r="E52" s="461"/>
      <c r="F52" s="459"/>
      <c r="G52" s="459"/>
      <c r="H52" s="459"/>
      <c r="I52" s="462"/>
      <c r="J52" s="462"/>
      <c r="K52" s="462"/>
    </row>
    <row r="53" spans="1:11" ht="23.25" customHeight="1" x14ac:dyDescent="0.25">
      <c r="A53" s="723"/>
      <c r="B53" s="458">
        <v>1.2</v>
      </c>
      <c r="C53" s="459"/>
      <c r="D53" s="460">
        <v>0</v>
      </c>
      <c r="E53" s="461"/>
      <c r="F53" s="459"/>
      <c r="G53" s="459"/>
      <c r="H53" s="459"/>
      <c r="I53" s="462"/>
      <c r="J53" s="462"/>
      <c r="K53" s="462"/>
    </row>
    <row r="54" spans="1:11" ht="23.25" customHeight="1" x14ac:dyDescent="0.25">
      <c r="A54" s="723"/>
      <c r="B54" s="458">
        <v>1.3</v>
      </c>
      <c r="C54" s="459"/>
      <c r="D54" s="460">
        <v>0</v>
      </c>
      <c r="E54" s="461"/>
      <c r="F54" s="459"/>
      <c r="G54" s="459"/>
      <c r="H54" s="459"/>
      <c r="I54" s="462"/>
      <c r="J54" s="462"/>
      <c r="K54" s="462"/>
    </row>
    <row r="55" spans="1:11" ht="23.25" customHeight="1" x14ac:dyDescent="0.25">
      <c r="A55" s="723"/>
      <c r="B55" s="458">
        <v>1.4</v>
      </c>
      <c r="C55" s="459"/>
      <c r="D55" s="460">
        <v>0</v>
      </c>
      <c r="E55" s="461"/>
      <c r="F55" s="459"/>
      <c r="G55" s="459"/>
      <c r="H55" s="459"/>
      <c r="I55" s="462"/>
      <c r="J55" s="462"/>
      <c r="K55" s="462"/>
    </row>
    <row r="56" spans="1:11" ht="23.25" customHeight="1" x14ac:dyDescent="0.25">
      <c r="A56" s="723"/>
      <c r="B56" s="458">
        <v>1.5</v>
      </c>
      <c r="C56" s="459"/>
      <c r="D56" s="460">
        <v>0</v>
      </c>
      <c r="E56" s="461"/>
      <c r="F56" s="459"/>
      <c r="G56" s="459"/>
      <c r="H56" s="459"/>
      <c r="I56" s="462"/>
      <c r="J56" s="462"/>
      <c r="K56" s="462"/>
    </row>
    <row r="57" spans="1:11" ht="23.25" customHeight="1" x14ac:dyDescent="0.25">
      <c r="A57" s="723"/>
      <c r="B57" s="458">
        <v>1.6</v>
      </c>
      <c r="C57" s="459"/>
      <c r="D57" s="460">
        <v>0</v>
      </c>
      <c r="E57" s="461"/>
      <c r="F57" s="459"/>
      <c r="G57" s="459"/>
      <c r="H57" s="459"/>
      <c r="I57" s="462"/>
      <c r="J57" s="462"/>
      <c r="K57" s="462"/>
    </row>
    <row r="58" spans="1:11" ht="23.25" customHeight="1" x14ac:dyDescent="0.25">
      <c r="A58" s="723"/>
      <c r="B58" s="458">
        <v>1.7</v>
      </c>
      <c r="C58" s="459"/>
      <c r="D58" s="460">
        <v>0</v>
      </c>
      <c r="E58" s="461"/>
      <c r="F58" s="459"/>
      <c r="G58" s="459"/>
      <c r="H58" s="459"/>
      <c r="I58" s="462"/>
      <c r="J58" s="462"/>
      <c r="K58" s="462"/>
    </row>
    <row r="59" spans="1:11" ht="23.25" customHeight="1" x14ac:dyDescent="0.25">
      <c r="A59" s="723"/>
      <c r="B59" s="458">
        <v>1.8</v>
      </c>
      <c r="C59" s="459"/>
      <c r="D59" s="460">
        <v>0</v>
      </c>
      <c r="E59" s="461"/>
      <c r="F59" s="459"/>
      <c r="G59" s="459"/>
      <c r="H59" s="459"/>
      <c r="I59" s="462"/>
      <c r="J59" s="462"/>
      <c r="K59" s="462"/>
    </row>
    <row r="60" spans="1:11" ht="23.25" customHeight="1" x14ac:dyDescent="0.25">
      <c r="A60" s="723"/>
      <c r="B60" s="458">
        <v>1.9</v>
      </c>
      <c r="C60" s="459"/>
      <c r="D60" s="460">
        <v>0</v>
      </c>
      <c r="E60" s="461"/>
      <c r="F60" s="459"/>
      <c r="G60" s="459"/>
      <c r="H60" s="459"/>
      <c r="I60" s="462"/>
      <c r="J60" s="462"/>
      <c r="K60" s="462"/>
    </row>
    <row r="61" spans="1:11" ht="23.25" customHeight="1" x14ac:dyDescent="0.25">
      <c r="A61" s="723"/>
      <c r="B61" s="463">
        <v>1.1000000000000001</v>
      </c>
      <c r="C61" s="459"/>
      <c r="D61" s="460">
        <v>0</v>
      </c>
      <c r="E61" s="461"/>
      <c r="F61" s="459"/>
      <c r="G61" s="459"/>
      <c r="H61" s="459"/>
      <c r="I61" s="462"/>
      <c r="J61" s="462"/>
      <c r="K61" s="462"/>
    </row>
    <row r="62" spans="1:11" x14ac:dyDescent="0.25">
      <c r="A62" s="723"/>
      <c r="B62" s="464">
        <v>2</v>
      </c>
      <c r="C62" s="465" t="s">
        <v>508</v>
      </c>
      <c r="D62" s="466">
        <f>SUM(D63:D72)</f>
        <v>0</v>
      </c>
      <c r="E62" s="467"/>
      <c r="F62" s="465"/>
      <c r="G62" s="465"/>
      <c r="H62" s="465"/>
      <c r="I62" s="468"/>
      <c r="J62" s="468"/>
      <c r="K62" s="468"/>
    </row>
    <row r="63" spans="1:11" ht="23.25" customHeight="1" x14ac:dyDescent="0.25">
      <c r="A63" s="723"/>
      <c r="B63" s="458">
        <v>2.1</v>
      </c>
      <c r="C63" s="459"/>
      <c r="D63" s="460">
        <v>0</v>
      </c>
      <c r="E63" s="461"/>
      <c r="F63" s="459"/>
      <c r="G63" s="459"/>
      <c r="H63" s="459"/>
      <c r="I63" s="462"/>
      <c r="J63" s="462"/>
      <c r="K63" s="462"/>
    </row>
    <row r="64" spans="1:11" ht="23.25" customHeight="1" x14ac:dyDescent="0.25">
      <c r="A64" s="723"/>
      <c r="B64" s="458">
        <v>2.2000000000000002</v>
      </c>
      <c r="C64" s="459"/>
      <c r="D64" s="460">
        <v>0</v>
      </c>
      <c r="E64" s="461"/>
      <c r="F64" s="459"/>
      <c r="G64" s="459"/>
      <c r="H64" s="459"/>
      <c r="I64" s="462"/>
      <c r="J64" s="462"/>
      <c r="K64" s="462"/>
    </row>
    <row r="65" spans="1:11" ht="23.25" customHeight="1" x14ac:dyDescent="0.25">
      <c r="A65" s="723"/>
      <c r="B65" s="458">
        <v>2.2999999999999998</v>
      </c>
      <c r="C65" s="459"/>
      <c r="D65" s="460">
        <v>0</v>
      </c>
      <c r="E65" s="461"/>
      <c r="F65" s="459"/>
      <c r="G65" s="459"/>
      <c r="H65" s="459"/>
      <c r="I65" s="462"/>
      <c r="J65" s="462"/>
      <c r="K65" s="462"/>
    </row>
    <row r="66" spans="1:11" ht="23.25" customHeight="1" x14ac:dyDescent="0.25">
      <c r="A66" s="723"/>
      <c r="B66" s="458">
        <v>2.4</v>
      </c>
      <c r="C66" s="459"/>
      <c r="D66" s="460">
        <v>0</v>
      </c>
      <c r="E66" s="461"/>
      <c r="F66" s="459"/>
      <c r="G66" s="459"/>
      <c r="H66" s="459"/>
      <c r="I66" s="462"/>
      <c r="J66" s="462"/>
      <c r="K66" s="462"/>
    </row>
    <row r="67" spans="1:11" ht="23.25" customHeight="1" x14ac:dyDescent="0.25">
      <c r="A67" s="723"/>
      <c r="B67" s="458">
        <v>2.5</v>
      </c>
      <c r="C67" s="459"/>
      <c r="D67" s="460">
        <v>0</v>
      </c>
      <c r="E67" s="461"/>
      <c r="F67" s="459"/>
      <c r="G67" s="459"/>
      <c r="H67" s="459"/>
      <c r="I67" s="462"/>
      <c r="J67" s="462"/>
      <c r="K67" s="462"/>
    </row>
    <row r="68" spans="1:11" ht="23.25" customHeight="1" x14ac:dyDescent="0.25">
      <c r="A68" s="723"/>
      <c r="B68" s="458">
        <v>2.6</v>
      </c>
      <c r="C68" s="459"/>
      <c r="D68" s="460">
        <v>0</v>
      </c>
      <c r="E68" s="461"/>
      <c r="F68" s="459"/>
      <c r="G68" s="459"/>
      <c r="H68" s="459"/>
      <c r="I68" s="462"/>
      <c r="J68" s="462"/>
      <c r="K68" s="462"/>
    </row>
    <row r="69" spans="1:11" ht="23.25" customHeight="1" x14ac:dyDescent="0.25">
      <c r="A69" s="723"/>
      <c r="B69" s="458">
        <v>2.7</v>
      </c>
      <c r="C69" s="459"/>
      <c r="D69" s="460">
        <v>0</v>
      </c>
      <c r="E69" s="461"/>
      <c r="F69" s="459"/>
      <c r="G69" s="459"/>
      <c r="H69" s="459"/>
      <c r="I69" s="462"/>
      <c r="J69" s="462"/>
      <c r="K69" s="462"/>
    </row>
    <row r="70" spans="1:11" ht="23.25" customHeight="1" x14ac:dyDescent="0.25">
      <c r="A70" s="723"/>
      <c r="B70" s="458">
        <v>2.8</v>
      </c>
      <c r="C70" s="459"/>
      <c r="D70" s="460">
        <v>0</v>
      </c>
      <c r="E70" s="461"/>
      <c r="F70" s="459"/>
      <c r="G70" s="459"/>
      <c r="H70" s="459"/>
      <c r="I70" s="462"/>
      <c r="J70" s="462"/>
      <c r="K70" s="462"/>
    </row>
    <row r="71" spans="1:11" ht="23.25" customHeight="1" x14ac:dyDescent="0.25">
      <c r="A71" s="723"/>
      <c r="B71" s="458">
        <v>2.9</v>
      </c>
      <c r="C71" s="459"/>
      <c r="D71" s="460">
        <v>0</v>
      </c>
      <c r="E71" s="461"/>
      <c r="F71" s="459"/>
      <c r="G71" s="459"/>
      <c r="H71" s="459"/>
      <c r="I71" s="462"/>
      <c r="J71" s="462"/>
      <c r="K71" s="462"/>
    </row>
    <row r="72" spans="1:11" ht="23.25" customHeight="1" x14ac:dyDescent="0.25">
      <c r="A72" s="723"/>
      <c r="B72" s="463">
        <v>2.1</v>
      </c>
      <c r="C72" s="459"/>
      <c r="D72" s="460">
        <v>0</v>
      </c>
      <c r="E72" s="461"/>
      <c r="F72" s="459"/>
      <c r="G72" s="459"/>
      <c r="H72" s="459"/>
      <c r="I72" s="462"/>
      <c r="J72" s="462"/>
      <c r="K72" s="462"/>
    </row>
    <row r="73" spans="1:11" ht="32.15" customHeight="1" x14ac:dyDescent="0.25">
      <c r="A73" s="724" t="s">
        <v>13</v>
      </c>
      <c r="B73" s="725"/>
      <c r="C73" s="726"/>
      <c r="D73" s="727">
        <f>SUM(D51,D62,)</f>
        <v>0</v>
      </c>
      <c r="E73" s="727"/>
      <c r="F73" s="728"/>
      <c r="G73" s="729"/>
      <c r="H73" s="729"/>
      <c r="I73" s="729"/>
      <c r="J73" s="729"/>
      <c r="K73" s="730"/>
    </row>
    <row r="74" spans="1:11" ht="32.15" customHeight="1" x14ac:dyDescent="0.25">
      <c r="A74" s="731" t="s">
        <v>509</v>
      </c>
      <c r="B74" s="732"/>
      <c r="C74" s="733" t="s">
        <v>510</v>
      </c>
      <c r="D74" s="734">
        <f>SUM(D73,D50,D27)</f>
        <v>0</v>
      </c>
      <c r="E74" s="734"/>
      <c r="F74" s="735"/>
      <c r="G74" s="736"/>
      <c r="H74" s="736"/>
      <c r="I74" s="736"/>
      <c r="J74" s="736"/>
      <c r="K74" s="737"/>
    </row>
  </sheetData>
  <mergeCells count="20">
    <mergeCell ref="A5:A26"/>
    <mergeCell ref="A1:K1"/>
    <mergeCell ref="A2:B2"/>
    <mergeCell ref="C2:K2"/>
    <mergeCell ref="A3:B3"/>
    <mergeCell ref="C3:K3"/>
    <mergeCell ref="A27:C27"/>
    <mergeCell ref="D27:E27"/>
    <mergeCell ref="F27:K27"/>
    <mergeCell ref="A28:A49"/>
    <mergeCell ref="A50:C50"/>
    <mergeCell ref="D50:E50"/>
    <mergeCell ref="F50:K50"/>
    <mergeCell ref="A51:A72"/>
    <mergeCell ref="A73:C73"/>
    <mergeCell ref="D73:E73"/>
    <mergeCell ref="F73:K73"/>
    <mergeCell ref="A74:C74"/>
    <mergeCell ref="D74:E74"/>
    <mergeCell ref="F74:K74"/>
  </mergeCells>
  <pageMargins left="0.7" right="0.7" top="0.75" bottom="0.75" header="0.3" footer="0.3"/>
  <pageSetup paperSize="5" scale="27" fitToHeight="4"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6328125" defaultRowHeight="12.5" x14ac:dyDescent="0.25"/>
  <cols>
    <col min="1" max="1" width="13.36328125" customWidth="1"/>
    <col min="2" max="2" width="42.453125" customWidth="1"/>
    <col min="3" max="3" width="30.36328125" bestFit="1" customWidth="1"/>
    <col min="4" max="4" width="11.6328125" customWidth="1"/>
    <col min="5" max="5" width="14.453125" bestFit="1" customWidth="1"/>
    <col min="6" max="18" width="12.6328125" customWidth="1"/>
    <col min="19" max="19" width="11.6328125" customWidth="1"/>
    <col min="20" max="20" width="12" customWidth="1"/>
    <col min="21" max="26" width="12.6328125" customWidth="1"/>
    <col min="27" max="27" width="11.6328125" customWidth="1"/>
    <col min="28" max="28" width="11.453125" customWidth="1"/>
    <col min="29" max="34" width="12.6328125" customWidth="1"/>
    <col min="35" max="35" width="11.6328125" customWidth="1"/>
    <col min="36" max="36" width="11" customWidth="1"/>
    <col min="37" max="42" width="12.6328125" customWidth="1"/>
    <col min="43" max="43" width="11.6328125" customWidth="1"/>
    <col min="44" max="44" width="11.36328125" customWidth="1"/>
    <col min="45" max="50" width="12.6328125" customWidth="1"/>
    <col min="51" max="51" width="11.6328125" customWidth="1"/>
    <col min="53" max="53" width="13" customWidth="1"/>
    <col min="54" max="54" width="12.36328125" customWidth="1"/>
  </cols>
  <sheetData>
    <row r="1" spans="1:54" s="196" customFormat="1" ht="13" x14ac:dyDescent="0.3">
      <c r="A1" s="193" t="s">
        <v>347</v>
      </c>
      <c r="B1" s="194"/>
      <c r="C1" s="327" t="s">
        <v>337</v>
      </c>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5"/>
    </row>
    <row r="2" spans="1:54" s="196" customFormat="1" ht="13" x14ac:dyDescent="0.3">
      <c r="A2" s="197" t="s">
        <v>431</v>
      </c>
      <c r="B2" s="198" t="str">
        <f>General!C2</f>
        <v>Proposer's Name (Prime or Subcontractor)</v>
      </c>
      <c r="C2" s="198"/>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200"/>
    </row>
    <row r="3" spans="1:54" s="196" customFormat="1" ht="13" x14ac:dyDescent="0.3">
      <c r="A3" s="197" t="s">
        <v>258</v>
      </c>
      <c r="B3" s="198" t="str">
        <f>General!C3</f>
        <v>Prime Contractor (Fill-in) (if applicable)</v>
      </c>
      <c r="C3" s="198"/>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200"/>
    </row>
    <row r="4" spans="1:54" ht="13.5" thickBot="1" x14ac:dyDescent="0.35">
      <c r="A4" s="29"/>
      <c r="B4" s="1"/>
      <c r="C4" s="1"/>
      <c r="D4" s="17"/>
      <c r="E4" s="43"/>
      <c r="F4" s="43"/>
      <c r="G4" s="683" t="s">
        <v>133</v>
      </c>
      <c r="H4" s="684"/>
      <c r="I4" s="43"/>
      <c r="J4" s="43"/>
      <c r="K4" s="17"/>
      <c r="L4" s="17"/>
      <c r="M4" s="17"/>
      <c r="N4" s="43"/>
      <c r="O4" s="683" t="s">
        <v>133</v>
      </c>
      <c r="P4" s="684"/>
      <c r="Q4" s="43"/>
      <c r="R4" s="43"/>
      <c r="S4" s="17"/>
      <c r="T4" s="17"/>
      <c r="U4" s="43"/>
      <c r="V4" s="43"/>
      <c r="W4" s="43" t="s">
        <v>133</v>
      </c>
      <c r="X4" s="43"/>
      <c r="Y4" s="43"/>
      <c r="Z4" s="43"/>
      <c r="AA4" s="17"/>
      <c r="AB4" s="17"/>
      <c r="AC4" s="17"/>
      <c r="AD4" s="17"/>
      <c r="AE4" s="683" t="s">
        <v>133</v>
      </c>
      <c r="AF4" s="684"/>
      <c r="AG4" s="17"/>
      <c r="AH4" s="43"/>
      <c r="AI4" s="17"/>
      <c r="AJ4" s="17"/>
      <c r="AK4" s="17"/>
      <c r="AL4" s="17"/>
      <c r="AM4" s="683" t="s">
        <v>133</v>
      </c>
      <c r="AN4" s="684"/>
      <c r="AO4" s="17"/>
      <c r="AP4" s="43"/>
      <c r="AQ4" s="17"/>
      <c r="AR4" s="17"/>
      <c r="AS4" s="17"/>
      <c r="AT4" s="17"/>
      <c r="AU4" s="17"/>
      <c r="AV4" s="43" t="s">
        <v>133</v>
      </c>
      <c r="AW4" s="17"/>
      <c r="AX4" s="43"/>
      <c r="AY4" s="31"/>
      <c r="AZ4" s="49"/>
      <c r="BA4" s="30"/>
    </row>
    <row r="5" spans="1:54" x14ac:dyDescent="0.25">
      <c r="B5" s="2"/>
      <c r="C5" s="9"/>
      <c r="D5" s="295"/>
      <c r="E5" s="232"/>
      <c r="F5" s="232"/>
      <c r="G5" s="689" t="str">
        <f>Period1_Label</f>
        <v>Proposer FY 1</v>
      </c>
      <c r="H5" s="690"/>
      <c r="I5" s="232"/>
      <c r="J5" s="232"/>
      <c r="K5" s="275"/>
      <c r="L5" s="264"/>
      <c r="M5" s="236"/>
      <c r="N5" s="237"/>
      <c r="O5" s="685" t="str">
        <f>Period2_Label</f>
        <v>Proposer FY 2</v>
      </c>
      <c r="P5" s="686"/>
      <c r="Q5" s="237"/>
      <c r="R5" s="237"/>
      <c r="S5" s="298"/>
      <c r="T5" s="270"/>
      <c r="U5" s="255"/>
      <c r="V5" s="232"/>
      <c r="W5" s="255" t="str">
        <f>Period3_Label</f>
        <v>Proposer FY 3</v>
      </c>
      <c r="X5" s="232"/>
      <c r="Y5" s="232"/>
      <c r="Z5" s="232"/>
      <c r="AA5" s="275"/>
      <c r="AB5" s="264"/>
      <c r="AC5" s="264"/>
      <c r="AD5" s="264"/>
      <c r="AE5" s="685" t="str">
        <f>Period4_Label</f>
        <v>Proposer FY 4</v>
      </c>
      <c r="AF5" s="686"/>
      <c r="AG5" s="264"/>
      <c r="AH5" s="237"/>
      <c r="AI5" s="298"/>
      <c r="AJ5" s="270"/>
      <c r="AK5" s="270"/>
      <c r="AL5" s="270"/>
      <c r="AM5" s="689" t="str">
        <f>Period5_Label</f>
        <v>Proposer FY 5</v>
      </c>
      <c r="AN5" s="690"/>
      <c r="AO5" s="270"/>
      <c r="AP5" s="232"/>
      <c r="AQ5" s="301"/>
      <c r="AR5" s="272"/>
      <c r="AS5" s="264"/>
      <c r="AT5" s="264"/>
      <c r="AU5" s="264"/>
      <c r="AV5" s="236" t="str">
        <f>Period6_Label</f>
        <v>Proposer FY 6</v>
      </c>
      <c r="AW5" s="264"/>
      <c r="AX5" s="237"/>
      <c r="AY5" s="303"/>
      <c r="AZ5" s="330"/>
      <c r="BA5" s="372" t="s">
        <v>27</v>
      </c>
      <c r="BB5" s="371"/>
    </row>
    <row r="6" spans="1:54" x14ac:dyDescent="0.25">
      <c r="A6" s="26" t="s">
        <v>121</v>
      </c>
      <c r="B6" s="2"/>
      <c r="C6" s="9"/>
      <c r="D6" s="296"/>
      <c r="E6" s="233"/>
      <c r="F6" s="233"/>
      <c r="G6" s="679" t="str">
        <f>CONCATENATE(TEXT('Proposer Constants'!B10,"MM/DD/YY")," to ",TEXT('Proposer Constants'!B11,"MM/DD/YY"))</f>
        <v>06/01/21 to 05/31/22</v>
      </c>
      <c r="H6" s="680"/>
      <c r="I6" s="234"/>
      <c r="J6" s="235"/>
      <c r="K6" s="276"/>
      <c r="L6" s="265"/>
      <c r="M6" s="238"/>
      <c r="N6" s="239"/>
      <c r="O6" s="687" t="str">
        <f>CONCATENATE(TEXT('Proposer Constants'!C10,"MM/DD/YY")," to ",TEXT('Proposer Constants'!C11,"MM/DD/YY"))</f>
        <v>06/01/22 to 05/31/23</v>
      </c>
      <c r="P6" s="688"/>
      <c r="Q6" s="239"/>
      <c r="R6" s="239"/>
      <c r="S6" s="299"/>
      <c r="T6" s="271"/>
      <c r="U6" s="256"/>
      <c r="V6" s="235"/>
      <c r="W6" s="256" t="str">
        <f>CONCATENATE(TEXT('Proposer Constants'!D10,"MM/DD/YY")," to ",TEXT('Proposer Constants'!D11,"MM/DD/YY"))</f>
        <v>06/01/23 to 05/31/24</v>
      </c>
      <c r="X6" s="235"/>
      <c r="Y6" s="235"/>
      <c r="Z6" s="235"/>
      <c r="AA6" s="276"/>
      <c r="AB6" s="265"/>
      <c r="AC6" s="265"/>
      <c r="AD6" s="265"/>
      <c r="AE6" s="687" t="str">
        <f>CONCATENATE(TEXT('Proposer Constants'!E10,"MM/DD/YY")," to ",TEXT('Proposer Constants'!E11,"MM/DD/YY"))</f>
        <v>06/01/24 to 05/31/25</v>
      </c>
      <c r="AF6" s="688"/>
      <c r="AG6" s="265"/>
      <c r="AH6" s="239"/>
      <c r="AI6" s="299"/>
      <c r="AJ6" s="271"/>
      <c r="AK6" s="271"/>
      <c r="AL6" s="271"/>
      <c r="AM6" s="679" t="str">
        <f>CONCATENATE(TEXT('Proposer Constants'!F10,"MM/DD/YY")," to ",TEXT('Proposer Constants'!F11,"MM/DD/YY"))</f>
        <v>06/01/25 to 05/31/26</v>
      </c>
      <c r="AN6" s="680"/>
      <c r="AO6" s="271"/>
      <c r="AP6" s="235"/>
      <c r="AQ6" s="302"/>
      <c r="AR6" s="273"/>
      <c r="AS6" s="265"/>
      <c r="AT6" s="265"/>
      <c r="AU6" s="265"/>
      <c r="AV6" s="238" t="str">
        <f>CONCATENATE(TEXT('Proposer Constants'!G10,"MM/DD/YY")," to ",TEXT('Proposer Constants'!G11,"MM/DD/YY"))</f>
        <v>06/01/26 to 05/31/27</v>
      </c>
      <c r="AW6" s="265"/>
      <c r="AX6" s="239"/>
      <c r="AY6" s="304"/>
      <c r="AZ6" s="38" t="s">
        <v>119</v>
      </c>
      <c r="BA6" s="681" t="s">
        <v>52</v>
      </c>
      <c r="BB6" s="682"/>
    </row>
    <row r="7" spans="1:54" s="223" customFormat="1" ht="34.5" x14ac:dyDescent="0.25">
      <c r="A7" s="217"/>
      <c r="B7" s="218" t="s">
        <v>429</v>
      </c>
      <c r="C7" s="219" t="s">
        <v>34</v>
      </c>
      <c r="D7" s="297" t="s">
        <v>334</v>
      </c>
      <c r="E7" s="222" t="s">
        <v>153</v>
      </c>
      <c r="F7" s="221" t="s">
        <v>327</v>
      </c>
      <c r="G7" s="221" t="s">
        <v>326</v>
      </c>
      <c r="H7" s="221" t="s">
        <v>328</v>
      </c>
      <c r="I7" s="221" t="s">
        <v>152</v>
      </c>
      <c r="J7" s="221" t="s">
        <v>330</v>
      </c>
      <c r="K7" s="277" t="s">
        <v>345</v>
      </c>
      <c r="L7" s="257" t="s">
        <v>334</v>
      </c>
      <c r="M7" s="222" t="s">
        <v>153</v>
      </c>
      <c r="N7" s="221" t="s">
        <v>327</v>
      </c>
      <c r="O7" s="221" t="s">
        <v>326</v>
      </c>
      <c r="P7" s="221" t="s">
        <v>328</v>
      </c>
      <c r="Q7" s="221" t="s">
        <v>152</v>
      </c>
      <c r="R7" s="221" t="s">
        <v>330</v>
      </c>
      <c r="S7" s="277" t="s">
        <v>345</v>
      </c>
      <c r="T7" s="257" t="s">
        <v>334</v>
      </c>
      <c r="U7" s="222" t="s">
        <v>153</v>
      </c>
      <c r="V7" s="221" t="s">
        <v>327</v>
      </c>
      <c r="W7" s="221" t="s">
        <v>326</v>
      </c>
      <c r="X7" s="221" t="s">
        <v>328</v>
      </c>
      <c r="Y7" s="221" t="s">
        <v>152</v>
      </c>
      <c r="Z7" s="221" t="s">
        <v>330</v>
      </c>
      <c r="AA7" s="277" t="s">
        <v>345</v>
      </c>
      <c r="AB7" s="257" t="s">
        <v>334</v>
      </c>
      <c r="AC7" s="222" t="s">
        <v>153</v>
      </c>
      <c r="AD7" s="221" t="s">
        <v>327</v>
      </c>
      <c r="AE7" s="221" t="s">
        <v>326</v>
      </c>
      <c r="AF7" s="221" t="s">
        <v>328</v>
      </c>
      <c r="AG7" s="221" t="s">
        <v>152</v>
      </c>
      <c r="AH7" s="221" t="s">
        <v>330</v>
      </c>
      <c r="AI7" s="277" t="s">
        <v>345</v>
      </c>
      <c r="AJ7" s="257" t="s">
        <v>334</v>
      </c>
      <c r="AK7" s="222" t="s">
        <v>153</v>
      </c>
      <c r="AL7" s="221" t="s">
        <v>327</v>
      </c>
      <c r="AM7" s="221" t="s">
        <v>326</v>
      </c>
      <c r="AN7" s="221" t="s">
        <v>328</v>
      </c>
      <c r="AO7" s="221" t="s">
        <v>152</v>
      </c>
      <c r="AP7" s="221" t="s">
        <v>330</v>
      </c>
      <c r="AQ7" s="277" t="s">
        <v>345</v>
      </c>
      <c r="AR7" s="220" t="s">
        <v>334</v>
      </c>
      <c r="AS7" s="222" t="s">
        <v>153</v>
      </c>
      <c r="AT7" s="221" t="s">
        <v>327</v>
      </c>
      <c r="AU7" s="221" t="s">
        <v>326</v>
      </c>
      <c r="AV7" s="221" t="s">
        <v>328</v>
      </c>
      <c r="AW7" s="221" t="s">
        <v>152</v>
      </c>
      <c r="AX7" s="221" t="s">
        <v>330</v>
      </c>
      <c r="AY7" s="277" t="s">
        <v>345</v>
      </c>
      <c r="AZ7" s="312" t="s">
        <v>334</v>
      </c>
      <c r="BA7" s="277" t="s">
        <v>345</v>
      </c>
      <c r="BB7" s="314" t="s">
        <v>336</v>
      </c>
    </row>
    <row r="8" spans="1:54" x14ac:dyDescent="0.25">
      <c r="A8" s="11"/>
      <c r="B8" s="383" t="str">
        <f>IF(ISBLANK('Labor Rates'!C8),"",'Labor Rates'!C8)</f>
        <v/>
      </c>
      <c r="C8" s="384" t="str">
        <f>IF(ISBLANK('Labor Rates'!D8),"",'Labor Rates'!D8)</f>
        <v/>
      </c>
      <c r="D8" s="285"/>
      <c r="E8" s="226">
        <f>'Labor Rates'!E8</f>
        <v>0</v>
      </c>
      <c r="F8" s="226">
        <f>D8*E8</f>
        <v>0</v>
      </c>
      <c r="G8" s="224">
        <f>'Labor Rates'!G8</f>
        <v>0</v>
      </c>
      <c r="H8" s="226">
        <f>F8*G8</f>
        <v>0</v>
      </c>
      <c r="I8" s="224">
        <f>'Labor Rates'!H8</f>
        <v>0</v>
      </c>
      <c r="J8" s="229">
        <f>(F8+H8)*I8</f>
        <v>0</v>
      </c>
      <c r="K8" s="300">
        <f>F8+H8+J8</f>
        <v>0</v>
      </c>
      <c r="L8" s="266"/>
      <c r="M8" s="214">
        <f>'Labor Rates'!K8</f>
        <v>0</v>
      </c>
      <c r="N8" s="226">
        <f>L8*M8</f>
        <v>0</v>
      </c>
      <c r="O8" s="224">
        <f>'Labor Rates'!M8</f>
        <v>0</v>
      </c>
      <c r="P8" s="226">
        <f>N8*O8</f>
        <v>0</v>
      </c>
      <c r="Q8" s="224">
        <f>'Labor Rates'!N8</f>
        <v>0</v>
      </c>
      <c r="R8" s="229">
        <f>(N8+P8)*Q8</f>
        <v>0</v>
      </c>
      <c r="S8" s="300">
        <f t="shared" ref="S8:S31" si="0">ROUND(L8*M8*(1+O8)*(1+Q8),0)</f>
        <v>0</v>
      </c>
      <c r="T8" s="266"/>
      <c r="U8" s="214">
        <f>'Labor Rates'!Q8</f>
        <v>0</v>
      </c>
      <c r="V8" s="226">
        <f>T8*U8</f>
        <v>0</v>
      </c>
      <c r="W8" s="224">
        <f>'Labor Rates'!S8</f>
        <v>0</v>
      </c>
      <c r="X8" s="226">
        <f>V8*W8</f>
        <v>0</v>
      </c>
      <c r="Y8" s="224">
        <f>'Labor Rates'!T8</f>
        <v>0</v>
      </c>
      <c r="Z8" s="229">
        <f>(V8+X8)*Y8</f>
        <v>0</v>
      </c>
      <c r="AA8" s="300">
        <f t="shared" ref="AA8:AA31" si="1">ROUND(T8*U8*(1+W8)*(1+Y8),0)</f>
        <v>0</v>
      </c>
      <c r="AB8" s="266"/>
      <c r="AC8" s="214">
        <f>'Labor Rates'!W8</f>
        <v>0</v>
      </c>
      <c r="AD8" s="226">
        <f>AB8*AC8</f>
        <v>0</v>
      </c>
      <c r="AE8" s="224">
        <f>'Labor Rates'!Y8</f>
        <v>0</v>
      </c>
      <c r="AF8" s="226">
        <f>AD8*AE8</f>
        <v>0</v>
      </c>
      <c r="AG8" s="224">
        <f>'Labor Rates'!Z8</f>
        <v>0</v>
      </c>
      <c r="AH8" s="229">
        <f>(AD8+AF8)*AG8</f>
        <v>0</v>
      </c>
      <c r="AI8" s="300">
        <f t="shared" ref="AI8:AI31" si="2">ROUND(AB8*AC8*(1+AE8)*(1+AG8),0)</f>
        <v>0</v>
      </c>
      <c r="AJ8" s="266"/>
      <c r="AK8" s="214">
        <f>'Labor Rates'!AC8</f>
        <v>0</v>
      </c>
      <c r="AL8" s="226">
        <f>AJ8*AK8</f>
        <v>0</v>
      </c>
      <c r="AM8" s="224">
        <f>'Labor Rates'!AE8</f>
        <v>0</v>
      </c>
      <c r="AN8" s="226">
        <f>AL8*AM8</f>
        <v>0</v>
      </c>
      <c r="AO8" s="224">
        <f>'Labor Rates'!AF8</f>
        <v>0</v>
      </c>
      <c r="AP8" s="229">
        <f>(AL8+AN8)*AO8</f>
        <v>0</v>
      </c>
      <c r="AQ8" s="300">
        <f t="shared" ref="AQ8:AQ31" si="3">ROUND(AJ8*AK8*(1+AM8)*(1+AO8),0)</f>
        <v>0</v>
      </c>
      <c r="AR8" s="231"/>
      <c r="AS8" s="214">
        <f>'Labor Rates'!AI8</f>
        <v>0</v>
      </c>
      <c r="AT8" s="226">
        <f>AR8*AS8</f>
        <v>0</v>
      </c>
      <c r="AU8" s="224">
        <f>'Labor Rates'!AK8</f>
        <v>0</v>
      </c>
      <c r="AV8" s="226">
        <f>AT8*AU8</f>
        <v>0</v>
      </c>
      <c r="AW8" s="224">
        <f>'Labor Rates'!AL8</f>
        <v>0</v>
      </c>
      <c r="AX8" s="229">
        <f>(AT8+AV8)*AW8</f>
        <v>0</v>
      </c>
      <c r="AY8" s="300">
        <f t="shared" ref="AY8:AY31" si="4">ROUND(AR8*AS8*(1+AU8)*(1+AW8),0)</f>
        <v>0</v>
      </c>
      <c r="AZ8" s="316">
        <f t="shared" ref="AZ8:AZ31" si="5">D8+L8+T8+AB8+AJ8+AR8</f>
        <v>0</v>
      </c>
      <c r="BA8" s="315">
        <f t="shared" ref="BA8:BA31" si="6">F8+N8+V8+AD8+AL8+AT8</f>
        <v>0</v>
      </c>
      <c r="BB8" s="308">
        <f t="shared" ref="BB8:BB31" si="7">K8+S8+AA8+AI8+AQ8+AY8</f>
        <v>0</v>
      </c>
    </row>
    <row r="9" spans="1:54" x14ac:dyDescent="0.25">
      <c r="A9" s="11"/>
      <c r="B9" s="383" t="str">
        <f>IF(ISBLANK('Labor Rates'!C9),"",'Labor Rates'!C9)</f>
        <v/>
      </c>
      <c r="C9" s="384" t="str">
        <f>IF(ISBLANK('Labor Rates'!D9),"",'Labor Rates'!D9)</f>
        <v/>
      </c>
      <c r="D9" s="285"/>
      <c r="E9" s="226">
        <f>'Labor Rates'!E9</f>
        <v>0</v>
      </c>
      <c r="F9" s="226">
        <f t="shared" ref="F9:F31" si="8">D9*E9</f>
        <v>0</v>
      </c>
      <c r="G9" s="224">
        <f>'Labor Rates'!G9</f>
        <v>0</v>
      </c>
      <c r="H9" s="226">
        <f t="shared" ref="H9:H31" si="9">F9*G9</f>
        <v>0</v>
      </c>
      <c r="I9" s="224">
        <f>'Labor Rates'!H9</f>
        <v>0</v>
      </c>
      <c r="J9" s="229">
        <f t="shared" ref="J9:J31" si="10">(F9+H9)*I9</f>
        <v>0</v>
      </c>
      <c r="K9" s="300">
        <f t="shared" ref="K9:K31" si="11">F9+H9+J9</f>
        <v>0</v>
      </c>
      <c r="L9" s="266"/>
      <c r="M9" s="214">
        <f>'Labor Rates'!K9</f>
        <v>0</v>
      </c>
      <c r="N9" s="226">
        <f t="shared" ref="N9:N31" si="12">L9*M9</f>
        <v>0</v>
      </c>
      <c r="O9" s="224">
        <f>'Labor Rates'!M9</f>
        <v>0</v>
      </c>
      <c r="P9" s="226">
        <f t="shared" ref="P9:P31" si="13">N9*O9</f>
        <v>0</v>
      </c>
      <c r="Q9" s="224">
        <f>'Labor Rates'!N9</f>
        <v>0</v>
      </c>
      <c r="R9" s="229">
        <f t="shared" ref="R9:R31" si="14">(N9+P9)*Q9</f>
        <v>0</v>
      </c>
      <c r="S9" s="300">
        <f t="shared" si="0"/>
        <v>0</v>
      </c>
      <c r="T9" s="266"/>
      <c r="U9" s="214">
        <f>'Labor Rates'!Q9</f>
        <v>0</v>
      </c>
      <c r="V9" s="226">
        <f t="shared" ref="V9:V31" si="15">T9*U9</f>
        <v>0</v>
      </c>
      <c r="W9" s="224">
        <f>'Labor Rates'!S9</f>
        <v>0</v>
      </c>
      <c r="X9" s="226">
        <f t="shared" ref="X9:X31" si="16">V9*W9</f>
        <v>0</v>
      </c>
      <c r="Y9" s="224">
        <f>'Labor Rates'!T9</f>
        <v>0</v>
      </c>
      <c r="Z9" s="229">
        <f t="shared" ref="Z9:Z31" si="17">(V9+X9)*Y9</f>
        <v>0</v>
      </c>
      <c r="AA9" s="300">
        <f t="shared" si="1"/>
        <v>0</v>
      </c>
      <c r="AB9" s="266"/>
      <c r="AC9" s="214">
        <f>'Labor Rates'!W9</f>
        <v>0</v>
      </c>
      <c r="AD9" s="226">
        <f t="shared" ref="AD9:AD31" si="18">AB9*AC9</f>
        <v>0</v>
      </c>
      <c r="AE9" s="224">
        <f>'Labor Rates'!Y9</f>
        <v>0</v>
      </c>
      <c r="AF9" s="226">
        <f t="shared" ref="AF9:AF31" si="19">AD9*AE9</f>
        <v>0</v>
      </c>
      <c r="AG9" s="224">
        <f>'Labor Rates'!Z9</f>
        <v>0</v>
      </c>
      <c r="AH9" s="229">
        <f t="shared" ref="AH9:AH31" si="20">(AD9+AF9)*AG9</f>
        <v>0</v>
      </c>
      <c r="AI9" s="300">
        <f t="shared" si="2"/>
        <v>0</v>
      </c>
      <c r="AJ9" s="266"/>
      <c r="AK9" s="214">
        <f>'Labor Rates'!AC9</f>
        <v>0</v>
      </c>
      <c r="AL9" s="226">
        <f t="shared" ref="AL9:AL31" si="21">AJ9*AK9</f>
        <v>0</v>
      </c>
      <c r="AM9" s="224">
        <f>'Labor Rates'!AE9</f>
        <v>0</v>
      </c>
      <c r="AN9" s="226">
        <f t="shared" ref="AN9:AN31" si="22">AL9*AM9</f>
        <v>0</v>
      </c>
      <c r="AO9" s="224">
        <f>'Labor Rates'!AF9</f>
        <v>0</v>
      </c>
      <c r="AP9" s="229">
        <f t="shared" ref="AP9:AP31" si="23">(AL9+AN9)*AO9</f>
        <v>0</v>
      </c>
      <c r="AQ9" s="300">
        <f t="shared" si="3"/>
        <v>0</v>
      </c>
      <c r="AR9" s="231"/>
      <c r="AS9" s="214">
        <f>'Labor Rates'!AI9</f>
        <v>0</v>
      </c>
      <c r="AT9" s="226">
        <f t="shared" ref="AT9:AT31" si="24">AR9*AS9</f>
        <v>0</v>
      </c>
      <c r="AU9" s="224">
        <f>'Labor Rates'!AK9</f>
        <v>0</v>
      </c>
      <c r="AV9" s="226">
        <f t="shared" ref="AV9:AV31" si="25">AT9*AU9</f>
        <v>0</v>
      </c>
      <c r="AW9" s="224">
        <f>'Labor Rates'!AL9</f>
        <v>0</v>
      </c>
      <c r="AX9" s="229">
        <f t="shared" ref="AX9:AX31" si="26">(AT9+AV9)*AW9</f>
        <v>0</v>
      </c>
      <c r="AY9" s="300">
        <f t="shared" si="4"/>
        <v>0</v>
      </c>
      <c r="AZ9" s="316">
        <f t="shared" si="5"/>
        <v>0</v>
      </c>
      <c r="BA9" s="315">
        <f t="shared" si="6"/>
        <v>0</v>
      </c>
      <c r="BB9" s="308">
        <f t="shared" si="7"/>
        <v>0</v>
      </c>
    </row>
    <row r="10" spans="1:54" x14ac:dyDescent="0.25">
      <c r="A10" s="11"/>
      <c r="B10" s="383" t="str">
        <f>IF(ISBLANK('Labor Rates'!C10),"",'Labor Rates'!C10)</f>
        <v/>
      </c>
      <c r="C10" s="384" t="str">
        <f>IF(ISBLANK('Labor Rates'!D10),"",'Labor Rates'!D10)</f>
        <v/>
      </c>
      <c r="D10" s="285"/>
      <c r="E10" s="226">
        <f>'Labor Rates'!E10</f>
        <v>0</v>
      </c>
      <c r="F10" s="226">
        <f t="shared" si="8"/>
        <v>0</v>
      </c>
      <c r="G10" s="224">
        <f>'Labor Rates'!G10</f>
        <v>0</v>
      </c>
      <c r="H10" s="226">
        <f t="shared" si="9"/>
        <v>0</v>
      </c>
      <c r="I10" s="224">
        <f>'Labor Rates'!H10</f>
        <v>0</v>
      </c>
      <c r="J10" s="229">
        <f t="shared" si="10"/>
        <v>0</v>
      </c>
      <c r="K10" s="300">
        <f t="shared" si="11"/>
        <v>0</v>
      </c>
      <c r="L10" s="266"/>
      <c r="M10" s="214">
        <f>'Labor Rates'!K10</f>
        <v>0</v>
      </c>
      <c r="N10" s="226">
        <f t="shared" si="12"/>
        <v>0</v>
      </c>
      <c r="O10" s="224">
        <f>'Labor Rates'!M10</f>
        <v>0</v>
      </c>
      <c r="P10" s="226">
        <f t="shared" si="13"/>
        <v>0</v>
      </c>
      <c r="Q10" s="224">
        <f>'Labor Rates'!N10</f>
        <v>0</v>
      </c>
      <c r="R10" s="229">
        <f t="shared" si="14"/>
        <v>0</v>
      </c>
      <c r="S10" s="300">
        <f t="shared" si="0"/>
        <v>0</v>
      </c>
      <c r="T10" s="266"/>
      <c r="U10" s="214">
        <f>'Labor Rates'!Q10</f>
        <v>0</v>
      </c>
      <c r="V10" s="226">
        <f t="shared" si="15"/>
        <v>0</v>
      </c>
      <c r="W10" s="224">
        <f>'Labor Rates'!S10</f>
        <v>0</v>
      </c>
      <c r="X10" s="226">
        <f t="shared" si="16"/>
        <v>0</v>
      </c>
      <c r="Y10" s="224">
        <f>'Labor Rates'!T10</f>
        <v>0</v>
      </c>
      <c r="Z10" s="229">
        <f t="shared" si="17"/>
        <v>0</v>
      </c>
      <c r="AA10" s="300">
        <f t="shared" si="1"/>
        <v>0</v>
      </c>
      <c r="AB10" s="266"/>
      <c r="AC10" s="214">
        <f>'Labor Rates'!W10</f>
        <v>0</v>
      </c>
      <c r="AD10" s="226">
        <f t="shared" si="18"/>
        <v>0</v>
      </c>
      <c r="AE10" s="224">
        <f>'Labor Rates'!Y10</f>
        <v>0</v>
      </c>
      <c r="AF10" s="226">
        <f t="shared" si="19"/>
        <v>0</v>
      </c>
      <c r="AG10" s="224">
        <f>'Labor Rates'!Z10</f>
        <v>0</v>
      </c>
      <c r="AH10" s="229">
        <f t="shared" si="20"/>
        <v>0</v>
      </c>
      <c r="AI10" s="300">
        <f t="shared" si="2"/>
        <v>0</v>
      </c>
      <c r="AJ10" s="266"/>
      <c r="AK10" s="214">
        <f>'Labor Rates'!AC10</f>
        <v>0</v>
      </c>
      <c r="AL10" s="226">
        <f t="shared" si="21"/>
        <v>0</v>
      </c>
      <c r="AM10" s="224">
        <f>'Labor Rates'!AE10</f>
        <v>0</v>
      </c>
      <c r="AN10" s="226">
        <f t="shared" si="22"/>
        <v>0</v>
      </c>
      <c r="AO10" s="224">
        <f>'Labor Rates'!AF10</f>
        <v>0</v>
      </c>
      <c r="AP10" s="229">
        <f t="shared" si="23"/>
        <v>0</v>
      </c>
      <c r="AQ10" s="300">
        <f t="shared" si="3"/>
        <v>0</v>
      </c>
      <c r="AR10" s="231"/>
      <c r="AS10" s="214">
        <f>'Labor Rates'!AI10</f>
        <v>0</v>
      </c>
      <c r="AT10" s="226">
        <f t="shared" si="24"/>
        <v>0</v>
      </c>
      <c r="AU10" s="224">
        <f>'Labor Rates'!AK10</f>
        <v>0</v>
      </c>
      <c r="AV10" s="226">
        <f t="shared" si="25"/>
        <v>0</v>
      </c>
      <c r="AW10" s="224">
        <f>'Labor Rates'!AL10</f>
        <v>0</v>
      </c>
      <c r="AX10" s="229">
        <f t="shared" si="26"/>
        <v>0</v>
      </c>
      <c r="AY10" s="300">
        <f t="shared" si="4"/>
        <v>0</v>
      </c>
      <c r="AZ10" s="316">
        <f t="shared" si="5"/>
        <v>0</v>
      </c>
      <c r="BA10" s="315">
        <f t="shared" si="6"/>
        <v>0</v>
      </c>
      <c r="BB10" s="308">
        <f t="shared" si="7"/>
        <v>0</v>
      </c>
    </row>
    <row r="11" spans="1:54" x14ac:dyDescent="0.25">
      <c r="A11" s="11"/>
      <c r="B11" s="383" t="str">
        <f>IF(ISBLANK('Labor Rates'!C11),"",'Labor Rates'!C11)</f>
        <v/>
      </c>
      <c r="C11" s="384" t="str">
        <f>IF(ISBLANK('Labor Rates'!D11),"",'Labor Rates'!D11)</f>
        <v/>
      </c>
      <c r="D11" s="285"/>
      <c r="E11" s="226">
        <f>'Labor Rates'!E11</f>
        <v>0</v>
      </c>
      <c r="F11" s="226">
        <f t="shared" si="8"/>
        <v>0</v>
      </c>
      <c r="G11" s="224">
        <f>'Labor Rates'!G11</f>
        <v>0</v>
      </c>
      <c r="H11" s="226">
        <f t="shared" si="9"/>
        <v>0</v>
      </c>
      <c r="I11" s="224">
        <f>'Labor Rates'!H11</f>
        <v>0</v>
      </c>
      <c r="J11" s="229">
        <f t="shared" si="10"/>
        <v>0</v>
      </c>
      <c r="K11" s="300">
        <f t="shared" si="11"/>
        <v>0</v>
      </c>
      <c r="L11" s="266"/>
      <c r="M11" s="214">
        <f>'Labor Rates'!K11</f>
        <v>0</v>
      </c>
      <c r="N11" s="226">
        <f t="shared" si="12"/>
        <v>0</v>
      </c>
      <c r="O11" s="224">
        <f>'Labor Rates'!M11</f>
        <v>0</v>
      </c>
      <c r="P11" s="226">
        <f t="shared" si="13"/>
        <v>0</v>
      </c>
      <c r="Q11" s="224">
        <f>'Labor Rates'!N11</f>
        <v>0</v>
      </c>
      <c r="R11" s="229">
        <f t="shared" si="14"/>
        <v>0</v>
      </c>
      <c r="S11" s="300">
        <f t="shared" si="0"/>
        <v>0</v>
      </c>
      <c r="T11" s="266"/>
      <c r="U11" s="214">
        <f>'Labor Rates'!Q11</f>
        <v>0</v>
      </c>
      <c r="V11" s="226">
        <f t="shared" si="15"/>
        <v>0</v>
      </c>
      <c r="W11" s="224">
        <f>'Labor Rates'!S11</f>
        <v>0</v>
      </c>
      <c r="X11" s="226">
        <f t="shared" si="16"/>
        <v>0</v>
      </c>
      <c r="Y11" s="224">
        <f>'Labor Rates'!T11</f>
        <v>0</v>
      </c>
      <c r="Z11" s="229">
        <f t="shared" si="17"/>
        <v>0</v>
      </c>
      <c r="AA11" s="300">
        <f t="shared" si="1"/>
        <v>0</v>
      </c>
      <c r="AB11" s="266"/>
      <c r="AC11" s="214">
        <f>'Labor Rates'!W11</f>
        <v>0</v>
      </c>
      <c r="AD11" s="226">
        <f t="shared" si="18"/>
        <v>0</v>
      </c>
      <c r="AE11" s="224">
        <f>'Labor Rates'!Y11</f>
        <v>0</v>
      </c>
      <c r="AF11" s="226">
        <f t="shared" si="19"/>
        <v>0</v>
      </c>
      <c r="AG11" s="224">
        <f>'Labor Rates'!Z11</f>
        <v>0</v>
      </c>
      <c r="AH11" s="229">
        <f t="shared" si="20"/>
        <v>0</v>
      </c>
      <c r="AI11" s="300">
        <f t="shared" si="2"/>
        <v>0</v>
      </c>
      <c r="AJ11" s="266"/>
      <c r="AK11" s="214">
        <f>'Labor Rates'!AC11</f>
        <v>0</v>
      </c>
      <c r="AL11" s="226">
        <f t="shared" si="21"/>
        <v>0</v>
      </c>
      <c r="AM11" s="224">
        <f>'Labor Rates'!AE11</f>
        <v>0</v>
      </c>
      <c r="AN11" s="226">
        <f t="shared" si="22"/>
        <v>0</v>
      </c>
      <c r="AO11" s="224">
        <f>'Labor Rates'!AF11</f>
        <v>0</v>
      </c>
      <c r="AP11" s="229">
        <f t="shared" si="23"/>
        <v>0</v>
      </c>
      <c r="AQ11" s="300">
        <f t="shared" si="3"/>
        <v>0</v>
      </c>
      <c r="AR11" s="231"/>
      <c r="AS11" s="214">
        <f>'Labor Rates'!AI11</f>
        <v>0</v>
      </c>
      <c r="AT11" s="226">
        <f t="shared" si="24"/>
        <v>0</v>
      </c>
      <c r="AU11" s="224">
        <f>'Labor Rates'!AK11</f>
        <v>0</v>
      </c>
      <c r="AV11" s="226">
        <f t="shared" si="25"/>
        <v>0</v>
      </c>
      <c r="AW11" s="224">
        <f>'Labor Rates'!AL11</f>
        <v>0</v>
      </c>
      <c r="AX11" s="229">
        <f t="shared" si="26"/>
        <v>0</v>
      </c>
      <c r="AY11" s="300">
        <f t="shared" si="4"/>
        <v>0</v>
      </c>
      <c r="AZ11" s="316">
        <f t="shared" si="5"/>
        <v>0</v>
      </c>
      <c r="BA11" s="315">
        <f t="shared" si="6"/>
        <v>0</v>
      </c>
      <c r="BB11" s="308">
        <f t="shared" si="7"/>
        <v>0</v>
      </c>
    </row>
    <row r="12" spans="1:54" x14ac:dyDescent="0.25">
      <c r="A12" s="11"/>
      <c r="B12" s="383" t="str">
        <f>IF(ISBLANK('Labor Rates'!C12),"",'Labor Rates'!C12)</f>
        <v/>
      </c>
      <c r="C12" s="384" t="str">
        <f>IF(ISBLANK('Labor Rates'!D12),"",'Labor Rates'!D12)</f>
        <v/>
      </c>
      <c r="D12" s="285"/>
      <c r="E12" s="226">
        <f>'Labor Rates'!E12</f>
        <v>0</v>
      </c>
      <c r="F12" s="226">
        <f t="shared" si="8"/>
        <v>0</v>
      </c>
      <c r="G12" s="224">
        <f>'Labor Rates'!G12</f>
        <v>0</v>
      </c>
      <c r="H12" s="226">
        <f t="shared" si="9"/>
        <v>0</v>
      </c>
      <c r="I12" s="224">
        <f>'Labor Rates'!H12</f>
        <v>0</v>
      </c>
      <c r="J12" s="229">
        <f t="shared" si="10"/>
        <v>0</v>
      </c>
      <c r="K12" s="300">
        <f t="shared" si="11"/>
        <v>0</v>
      </c>
      <c r="L12" s="266"/>
      <c r="M12" s="214">
        <f>'Labor Rates'!K12</f>
        <v>0</v>
      </c>
      <c r="N12" s="226">
        <f t="shared" si="12"/>
        <v>0</v>
      </c>
      <c r="O12" s="224">
        <f>'Labor Rates'!M12</f>
        <v>0</v>
      </c>
      <c r="P12" s="226">
        <f t="shared" si="13"/>
        <v>0</v>
      </c>
      <c r="Q12" s="224">
        <f>'Labor Rates'!N12</f>
        <v>0</v>
      </c>
      <c r="R12" s="229">
        <f t="shared" si="14"/>
        <v>0</v>
      </c>
      <c r="S12" s="300">
        <f t="shared" si="0"/>
        <v>0</v>
      </c>
      <c r="T12" s="266"/>
      <c r="U12" s="214">
        <f>'Labor Rates'!Q12</f>
        <v>0</v>
      </c>
      <c r="V12" s="226">
        <f t="shared" si="15"/>
        <v>0</v>
      </c>
      <c r="W12" s="224">
        <f>'Labor Rates'!S12</f>
        <v>0</v>
      </c>
      <c r="X12" s="226">
        <f t="shared" si="16"/>
        <v>0</v>
      </c>
      <c r="Y12" s="224">
        <f>'Labor Rates'!T12</f>
        <v>0</v>
      </c>
      <c r="Z12" s="229">
        <f t="shared" si="17"/>
        <v>0</v>
      </c>
      <c r="AA12" s="300">
        <f t="shared" si="1"/>
        <v>0</v>
      </c>
      <c r="AB12" s="266"/>
      <c r="AC12" s="214">
        <f>'Labor Rates'!W12</f>
        <v>0</v>
      </c>
      <c r="AD12" s="226">
        <f t="shared" si="18"/>
        <v>0</v>
      </c>
      <c r="AE12" s="224">
        <f>'Labor Rates'!Y12</f>
        <v>0</v>
      </c>
      <c r="AF12" s="226">
        <f t="shared" si="19"/>
        <v>0</v>
      </c>
      <c r="AG12" s="224">
        <f>'Labor Rates'!Z12</f>
        <v>0</v>
      </c>
      <c r="AH12" s="229">
        <f t="shared" si="20"/>
        <v>0</v>
      </c>
      <c r="AI12" s="300">
        <f t="shared" si="2"/>
        <v>0</v>
      </c>
      <c r="AJ12" s="266"/>
      <c r="AK12" s="214">
        <f>'Labor Rates'!AC12</f>
        <v>0</v>
      </c>
      <c r="AL12" s="226">
        <f t="shared" si="21"/>
        <v>0</v>
      </c>
      <c r="AM12" s="224">
        <f>'Labor Rates'!AE12</f>
        <v>0</v>
      </c>
      <c r="AN12" s="226">
        <f t="shared" si="22"/>
        <v>0</v>
      </c>
      <c r="AO12" s="224">
        <f>'Labor Rates'!AF12</f>
        <v>0</v>
      </c>
      <c r="AP12" s="229">
        <f t="shared" si="23"/>
        <v>0</v>
      </c>
      <c r="AQ12" s="300">
        <f t="shared" si="3"/>
        <v>0</v>
      </c>
      <c r="AR12" s="231"/>
      <c r="AS12" s="214">
        <f>'Labor Rates'!AI12</f>
        <v>0</v>
      </c>
      <c r="AT12" s="226">
        <f t="shared" si="24"/>
        <v>0</v>
      </c>
      <c r="AU12" s="224">
        <f>'Labor Rates'!AK12</f>
        <v>0</v>
      </c>
      <c r="AV12" s="226">
        <f t="shared" si="25"/>
        <v>0</v>
      </c>
      <c r="AW12" s="224">
        <f>'Labor Rates'!AL12</f>
        <v>0</v>
      </c>
      <c r="AX12" s="229">
        <f t="shared" si="26"/>
        <v>0</v>
      </c>
      <c r="AY12" s="300">
        <f t="shared" si="4"/>
        <v>0</v>
      </c>
      <c r="AZ12" s="316">
        <f t="shared" si="5"/>
        <v>0</v>
      </c>
      <c r="BA12" s="315">
        <f t="shared" si="6"/>
        <v>0</v>
      </c>
      <c r="BB12" s="308">
        <f t="shared" si="7"/>
        <v>0</v>
      </c>
    </row>
    <row r="13" spans="1:54" x14ac:dyDescent="0.25">
      <c r="A13" s="11"/>
      <c r="B13" s="383" t="str">
        <f>IF(ISBLANK('Labor Rates'!C13),"",'Labor Rates'!C13)</f>
        <v/>
      </c>
      <c r="C13" s="384" t="str">
        <f>IF(ISBLANK('Labor Rates'!D13),"",'Labor Rates'!D13)</f>
        <v/>
      </c>
      <c r="D13" s="285"/>
      <c r="E13" s="226">
        <f>'Labor Rates'!E13</f>
        <v>0</v>
      </c>
      <c r="F13" s="226">
        <f t="shared" si="8"/>
        <v>0</v>
      </c>
      <c r="G13" s="224">
        <f>'Labor Rates'!G13</f>
        <v>0</v>
      </c>
      <c r="H13" s="226">
        <f t="shared" si="9"/>
        <v>0</v>
      </c>
      <c r="I13" s="224">
        <f>'Labor Rates'!H13</f>
        <v>0</v>
      </c>
      <c r="J13" s="229">
        <f t="shared" si="10"/>
        <v>0</v>
      </c>
      <c r="K13" s="300">
        <f t="shared" si="11"/>
        <v>0</v>
      </c>
      <c r="L13" s="266"/>
      <c r="M13" s="214">
        <f>'Labor Rates'!K13</f>
        <v>0</v>
      </c>
      <c r="N13" s="226">
        <f t="shared" si="12"/>
        <v>0</v>
      </c>
      <c r="O13" s="224">
        <f>'Labor Rates'!M13</f>
        <v>0</v>
      </c>
      <c r="P13" s="226">
        <f t="shared" si="13"/>
        <v>0</v>
      </c>
      <c r="Q13" s="224">
        <f>'Labor Rates'!N13</f>
        <v>0</v>
      </c>
      <c r="R13" s="229">
        <f t="shared" si="14"/>
        <v>0</v>
      </c>
      <c r="S13" s="300">
        <f t="shared" si="0"/>
        <v>0</v>
      </c>
      <c r="T13" s="266"/>
      <c r="U13" s="214">
        <f>'Labor Rates'!Q13</f>
        <v>0</v>
      </c>
      <c r="V13" s="226">
        <f t="shared" si="15"/>
        <v>0</v>
      </c>
      <c r="W13" s="224">
        <f>'Labor Rates'!S13</f>
        <v>0</v>
      </c>
      <c r="X13" s="226">
        <f t="shared" si="16"/>
        <v>0</v>
      </c>
      <c r="Y13" s="224">
        <f>'Labor Rates'!T13</f>
        <v>0</v>
      </c>
      <c r="Z13" s="229">
        <f t="shared" si="17"/>
        <v>0</v>
      </c>
      <c r="AA13" s="300">
        <f t="shared" si="1"/>
        <v>0</v>
      </c>
      <c r="AB13" s="266"/>
      <c r="AC13" s="214">
        <f>'Labor Rates'!W13</f>
        <v>0</v>
      </c>
      <c r="AD13" s="226">
        <f t="shared" si="18"/>
        <v>0</v>
      </c>
      <c r="AE13" s="224">
        <f>'Labor Rates'!Y13</f>
        <v>0</v>
      </c>
      <c r="AF13" s="226">
        <f t="shared" si="19"/>
        <v>0</v>
      </c>
      <c r="AG13" s="224">
        <f>'Labor Rates'!Z13</f>
        <v>0</v>
      </c>
      <c r="AH13" s="229">
        <f t="shared" si="20"/>
        <v>0</v>
      </c>
      <c r="AI13" s="300">
        <f t="shared" si="2"/>
        <v>0</v>
      </c>
      <c r="AJ13" s="266"/>
      <c r="AK13" s="214">
        <f>'Labor Rates'!AC13</f>
        <v>0</v>
      </c>
      <c r="AL13" s="226">
        <f t="shared" si="21"/>
        <v>0</v>
      </c>
      <c r="AM13" s="224">
        <f>'Labor Rates'!AE13</f>
        <v>0</v>
      </c>
      <c r="AN13" s="226">
        <f t="shared" si="22"/>
        <v>0</v>
      </c>
      <c r="AO13" s="224">
        <f>'Labor Rates'!AF13</f>
        <v>0</v>
      </c>
      <c r="AP13" s="229">
        <f t="shared" si="23"/>
        <v>0</v>
      </c>
      <c r="AQ13" s="300">
        <f t="shared" si="3"/>
        <v>0</v>
      </c>
      <c r="AR13" s="231"/>
      <c r="AS13" s="214">
        <f>'Labor Rates'!AI13</f>
        <v>0</v>
      </c>
      <c r="AT13" s="226">
        <f t="shared" si="24"/>
        <v>0</v>
      </c>
      <c r="AU13" s="224">
        <f>'Labor Rates'!AK13</f>
        <v>0</v>
      </c>
      <c r="AV13" s="226">
        <f t="shared" si="25"/>
        <v>0</v>
      </c>
      <c r="AW13" s="224">
        <f>'Labor Rates'!AL13</f>
        <v>0</v>
      </c>
      <c r="AX13" s="229">
        <f t="shared" si="26"/>
        <v>0</v>
      </c>
      <c r="AY13" s="300">
        <f t="shared" si="4"/>
        <v>0</v>
      </c>
      <c r="AZ13" s="316">
        <f t="shared" si="5"/>
        <v>0</v>
      </c>
      <c r="BA13" s="315">
        <f t="shared" si="6"/>
        <v>0</v>
      </c>
      <c r="BB13" s="308">
        <f t="shared" si="7"/>
        <v>0</v>
      </c>
    </row>
    <row r="14" spans="1:54" x14ac:dyDescent="0.25">
      <c r="A14" s="11"/>
      <c r="B14" s="383" t="str">
        <f>IF(ISBLANK('Labor Rates'!C14),"",'Labor Rates'!C14)</f>
        <v/>
      </c>
      <c r="C14" s="384" t="str">
        <f>IF(ISBLANK('Labor Rates'!D14),"",'Labor Rates'!D14)</f>
        <v/>
      </c>
      <c r="D14" s="285"/>
      <c r="E14" s="226">
        <f>'Labor Rates'!E14</f>
        <v>0</v>
      </c>
      <c r="F14" s="226">
        <f t="shared" si="8"/>
        <v>0</v>
      </c>
      <c r="G14" s="224">
        <f>'Labor Rates'!G14</f>
        <v>0</v>
      </c>
      <c r="H14" s="226">
        <f t="shared" si="9"/>
        <v>0</v>
      </c>
      <c r="I14" s="224">
        <f>'Labor Rates'!H14</f>
        <v>0</v>
      </c>
      <c r="J14" s="229">
        <f t="shared" si="10"/>
        <v>0</v>
      </c>
      <c r="K14" s="300">
        <f t="shared" si="11"/>
        <v>0</v>
      </c>
      <c r="L14" s="266"/>
      <c r="M14" s="214">
        <f>'Labor Rates'!K14</f>
        <v>0</v>
      </c>
      <c r="N14" s="226">
        <f t="shared" si="12"/>
        <v>0</v>
      </c>
      <c r="O14" s="224">
        <f>'Labor Rates'!M14</f>
        <v>0</v>
      </c>
      <c r="P14" s="226">
        <f t="shared" si="13"/>
        <v>0</v>
      </c>
      <c r="Q14" s="224">
        <f>'Labor Rates'!N14</f>
        <v>0</v>
      </c>
      <c r="R14" s="229">
        <f t="shared" si="14"/>
        <v>0</v>
      </c>
      <c r="S14" s="300">
        <f t="shared" si="0"/>
        <v>0</v>
      </c>
      <c r="T14" s="266"/>
      <c r="U14" s="214">
        <f>'Labor Rates'!Q14</f>
        <v>0</v>
      </c>
      <c r="V14" s="226">
        <f t="shared" si="15"/>
        <v>0</v>
      </c>
      <c r="W14" s="224">
        <f>'Labor Rates'!S14</f>
        <v>0</v>
      </c>
      <c r="X14" s="226">
        <f t="shared" si="16"/>
        <v>0</v>
      </c>
      <c r="Y14" s="224">
        <f>'Labor Rates'!T14</f>
        <v>0</v>
      </c>
      <c r="Z14" s="229">
        <f t="shared" si="17"/>
        <v>0</v>
      </c>
      <c r="AA14" s="300">
        <f t="shared" si="1"/>
        <v>0</v>
      </c>
      <c r="AB14" s="266"/>
      <c r="AC14" s="214">
        <f>'Labor Rates'!W14</f>
        <v>0</v>
      </c>
      <c r="AD14" s="226">
        <f t="shared" si="18"/>
        <v>0</v>
      </c>
      <c r="AE14" s="224">
        <f>'Labor Rates'!Y14</f>
        <v>0</v>
      </c>
      <c r="AF14" s="226">
        <f t="shared" si="19"/>
        <v>0</v>
      </c>
      <c r="AG14" s="224">
        <f>'Labor Rates'!Z14</f>
        <v>0</v>
      </c>
      <c r="AH14" s="229">
        <f t="shared" si="20"/>
        <v>0</v>
      </c>
      <c r="AI14" s="300">
        <f t="shared" si="2"/>
        <v>0</v>
      </c>
      <c r="AJ14" s="266"/>
      <c r="AK14" s="214">
        <f>'Labor Rates'!AC14</f>
        <v>0</v>
      </c>
      <c r="AL14" s="226">
        <f t="shared" si="21"/>
        <v>0</v>
      </c>
      <c r="AM14" s="224">
        <f>'Labor Rates'!AE14</f>
        <v>0</v>
      </c>
      <c r="AN14" s="226">
        <f t="shared" si="22"/>
        <v>0</v>
      </c>
      <c r="AO14" s="224">
        <f>'Labor Rates'!AF14</f>
        <v>0</v>
      </c>
      <c r="AP14" s="229">
        <f t="shared" si="23"/>
        <v>0</v>
      </c>
      <c r="AQ14" s="300">
        <f t="shared" si="3"/>
        <v>0</v>
      </c>
      <c r="AR14" s="231"/>
      <c r="AS14" s="214">
        <f>'Labor Rates'!AI14</f>
        <v>0</v>
      </c>
      <c r="AT14" s="226">
        <f t="shared" si="24"/>
        <v>0</v>
      </c>
      <c r="AU14" s="224">
        <f>'Labor Rates'!AK14</f>
        <v>0</v>
      </c>
      <c r="AV14" s="226">
        <f t="shared" si="25"/>
        <v>0</v>
      </c>
      <c r="AW14" s="224">
        <f>'Labor Rates'!AL14</f>
        <v>0</v>
      </c>
      <c r="AX14" s="229">
        <f t="shared" si="26"/>
        <v>0</v>
      </c>
      <c r="AY14" s="300">
        <f t="shared" si="4"/>
        <v>0</v>
      </c>
      <c r="AZ14" s="316">
        <f t="shared" si="5"/>
        <v>0</v>
      </c>
      <c r="BA14" s="315">
        <f t="shared" si="6"/>
        <v>0</v>
      </c>
      <c r="BB14" s="308">
        <f t="shared" si="7"/>
        <v>0</v>
      </c>
    </row>
    <row r="15" spans="1:54" x14ac:dyDescent="0.25">
      <c r="A15" s="11"/>
      <c r="B15" s="383" t="str">
        <f>IF(ISBLANK('Labor Rates'!C15),"",'Labor Rates'!C15)</f>
        <v/>
      </c>
      <c r="C15" s="384" t="str">
        <f>IF(ISBLANK('Labor Rates'!D15),"",'Labor Rates'!D15)</f>
        <v/>
      </c>
      <c r="D15" s="285"/>
      <c r="E15" s="226">
        <f>'Labor Rates'!E15</f>
        <v>0</v>
      </c>
      <c r="F15" s="226">
        <f t="shared" si="8"/>
        <v>0</v>
      </c>
      <c r="G15" s="224">
        <f>'Labor Rates'!G15</f>
        <v>0</v>
      </c>
      <c r="H15" s="226">
        <f t="shared" si="9"/>
        <v>0</v>
      </c>
      <c r="I15" s="224">
        <f>'Labor Rates'!H15</f>
        <v>0</v>
      </c>
      <c r="J15" s="229">
        <f t="shared" si="10"/>
        <v>0</v>
      </c>
      <c r="K15" s="300">
        <f t="shared" si="11"/>
        <v>0</v>
      </c>
      <c r="L15" s="266"/>
      <c r="M15" s="214">
        <f>'Labor Rates'!K15</f>
        <v>0</v>
      </c>
      <c r="N15" s="226">
        <f t="shared" si="12"/>
        <v>0</v>
      </c>
      <c r="O15" s="224">
        <f>'Labor Rates'!M15</f>
        <v>0</v>
      </c>
      <c r="P15" s="226">
        <f t="shared" si="13"/>
        <v>0</v>
      </c>
      <c r="Q15" s="224">
        <f>'Labor Rates'!N15</f>
        <v>0</v>
      </c>
      <c r="R15" s="229">
        <f t="shared" si="14"/>
        <v>0</v>
      </c>
      <c r="S15" s="300">
        <f t="shared" si="0"/>
        <v>0</v>
      </c>
      <c r="T15" s="266"/>
      <c r="U15" s="214">
        <f>'Labor Rates'!Q15</f>
        <v>0</v>
      </c>
      <c r="V15" s="226">
        <f t="shared" si="15"/>
        <v>0</v>
      </c>
      <c r="W15" s="224">
        <f>'Labor Rates'!S15</f>
        <v>0</v>
      </c>
      <c r="X15" s="226">
        <f t="shared" si="16"/>
        <v>0</v>
      </c>
      <c r="Y15" s="224">
        <f>'Labor Rates'!T15</f>
        <v>0</v>
      </c>
      <c r="Z15" s="229">
        <f t="shared" si="17"/>
        <v>0</v>
      </c>
      <c r="AA15" s="300">
        <f t="shared" si="1"/>
        <v>0</v>
      </c>
      <c r="AB15" s="266"/>
      <c r="AC15" s="214">
        <f>'Labor Rates'!W15</f>
        <v>0</v>
      </c>
      <c r="AD15" s="226">
        <f t="shared" si="18"/>
        <v>0</v>
      </c>
      <c r="AE15" s="224">
        <f>'Labor Rates'!Y15</f>
        <v>0</v>
      </c>
      <c r="AF15" s="226">
        <f t="shared" si="19"/>
        <v>0</v>
      </c>
      <c r="AG15" s="224">
        <f>'Labor Rates'!Z15</f>
        <v>0</v>
      </c>
      <c r="AH15" s="229">
        <f t="shared" si="20"/>
        <v>0</v>
      </c>
      <c r="AI15" s="300">
        <f t="shared" si="2"/>
        <v>0</v>
      </c>
      <c r="AJ15" s="266"/>
      <c r="AK15" s="214">
        <f>'Labor Rates'!AC15</f>
        <v>0</v>
      </c>
      <c r="AL15" s="226">
        <f t="shared" si="21"/>
        <v>0</v>
      </c>
      <c r="AM15" s="224">
        <f>'Labor Rates'!AE15</f>
        <v>0</v>
      </c>
      <c r="AN15" s="226">
        <f t="shared" si="22"/>
        <v>0</v>
      </c>
      <c r="AO15" s="224">
        <f>'Labor Rates'!AF15</f>
        <v>0</v>
      </c>
      <c r="AP15" s="229">
        <f t="shared" si="23"/>
        <v>0</v>
      </c>
      <c r="AQ15" s="300">
        <f t="shared" si="3"/>
        <v>0</v>
      </c>
      <c r="AR15" s="231"/>
      <c r="AS15" s="214">
        <f>'Labor Rates'!AI15</f>
        <v>0</v>
      </c>
      <c r="AT15" s="226">
        <f t="shared" si="24"/>
        <v>0</v>
      </c>
      <c r="AU15" s="224">
        <f>'Labor Rates'!AK15</f>
        <v>0</v>
      </c>
      <c r="AV15" s="226">
        <f t="shared" si="25"/>
        <v>0</v>
      </c>
      <c r="AW15" s="224">
        <f>'Labor Rates'!AL15</f>
        <v>0</v>
      </c>
      <c r="AX15" s="229">
        <f t="shared" si="26"/>
        <v>0</v>
      </c>
      <c r="AY15" s="300">
        <f t="shared" si="4"/>
        <v>0</v>
      </c>
      <c r="AZ15" s="316">
        <f t="shared" si="5"/>
        <v>0</v>
      </c>
      <c r="BA15" s="315">
        <f t="shared" si="6"/>
        <v>0</v>
      </c>
      <c r="BB15" s="308">
        <f t="shared" si="7"/>
        <v>0</v>
      </c>
    </row>
    <row r="16" spans="1:54" x14ac:dyDescent="0.25">
      <c r="A16" s="11"/>
      <c r="B16" s="383" t="str">
        <f>IF(ISBLANK('Labor Rates'!C16),"",'Labor Rates'!C16)</f>
        <v/>
      </c>
      <c r="C16" s="384" t="str">
        <f>IF(ISBLANK('Labor Rates'!D16),"",'Labor Rates'!D16)</f>
        <v/>
      </c>
      <c r="D16" s="285"/>
      <c r="E16" s="226">
        <f>'Labor Rates'!E16</f>
        <v>0</v>
      </c>
      <c r="F16" s="226">
        <f t="shared" si="8"/>
        <v>0</v>
      </c>
      <c r="G16" s="224">
        <f>'Labor Rates'!G16</f>
        <v>0</v>
      </c>
      <c r="H16" s="226">
        <f t="shared" si="9"/>
        <v>0</v>
      </c>
      <c r="I16" s="224">
        <f>'Labor Rates'!H16</f>
        <v>0</v>
      </c>
      <c r="J16" s="229">
        <f t="shared" si="10"/>
        <v>0</v>
      </c>
      <c r="K16" s="300">
        <f t="shared" si="11"/>
        <v>0</v>
      </c>
      <c r="L16" s="266"/>
      <c r="M16" s="214">
        <f>'Labor Rates'!K16</f>
        <v>0</v>
      </c>
      <c r="N16" s="226">
        <f t="shared" si="12"/>
        <v>0</v>
      </c>
      <c r="O16" s="224">
        <f>'Labor Rates'!M16</f>
        <v>0</v>
      </c>
      <c r="P16" s="226">
        <f t="shared" si="13"/>
        <v>0</v>
      </c>
      <c r="Q16" s="224">
        <f>'Labor Rates'!N16</f>
        <v>0</v>
      </c>
      <c r="R16" s="229">
        <f t="shared" si="14"/>
        <v>0</v>
      </c>
      <c r="S16" s="300">
        <f t="shared" si="0"/>
        <v>0</v>
      </c>
      <c r="T16" s="266"/>
      <c r="U16" s="214">
        <f>'Labor Rates'!Q16</f>
        <v>0</v>
      </c>
      <c r="V16" s="226">
        <f t="shared" si="15"/>
        <v>0</v>
      </c>
      <c r="W16" s="224">
        <f>'Labor Rates'!S16</f>
        <v>0</v>
      </c>
      <c r="X16" s="226">
        <f t="shared" si="16"/>
        <v>0</v>
      </c>
      <c r="Y16" s="224">
        <f>'Labor Rates'!T16</f>
        <v>0</v>
      </c>
      <c r="Z16" s="229">
        <f t="shared" si="17"/>
        <v>0</v>
      </c>
      <c r="AA16" s="300">
        <f t="shared" si="1"/>
        <v>0</v>
      </c>
      <c r="AB16" s="266"/>
      <c r="AC16" s="214">
        <f>'Labor Rates'!W16</f>
        <v>0</v>
      </c>
      <c r="AD16" s="226">
        <f t="shared" si="18"/>
        <v>0</v>
      </c>
      <c r="AE16" s="224">
        <f>'Labor Rates'!Y16</f>
        <v>0</v>
      </c>
      <c r="AF16" s="226">
        <f t="shared" si="19"/>
        <v>0</v>
      </c>
      <c r="AG16" s="224">
        <f>'Labor Rates'!Z16</f>
        <v>0</v>
      </c>
      <c r="AH16" s="229">
        <f t="shared" si="20"/>
        <v>0</v>
      </c>
      <c r="AI16" s="300">
        <f t="shared" si="2"/>
        <v>0</v>
      </c>
      <c r="AJ16" s="266"/>
      <c r="AK16" s="214">
        <f>'Labor Rates'!AC16</f>
        <v>0</v>
      </c>
      <c r="AL16" s="226">
        <f t="shared" si="21"/>
        <v>0</v>
      </c>
      <c r="AM16" s="224">
        <f>'Labor Rates'!AE16</f>
        <v>0</v>
      </c>
      <c r="AN16" s="226">
        <f t="shared" si="22"/>
        <v>0</v>
      </c>
      <c r="AO16" s="224">
        <f>'Labor Rates'!AF16</f>
        <v>0</v>
      </c>
      <c r="AP16" s="229">
        <f t="shared" si="23"/>
        <v>0</v>
      </c>
      <c r="AQ16" s="300">
        <f t="shared" si="3"/>
        <v>0</v>
      </c>
      <c r="AR16" s="231"/>
      <c r="AS16" s="214">
        <f>'Labor Rates'!AI16</f>
        <v>0</v>
      </c>
      <c r="AT16" s="226">
        <f t="shared" si="24"/>
        <v>0</v>
      </c>
      <c r="AU16" s="224">
        <f>'Labor Rates'!AK16</f>
        <v>0</v>
      </c>
      <c r="AV16" s="226">
        <f t="shared" si="25"/>
        <v>0</v>
      </c>
      <c r="AW16" s="224">
        <f>'Labor Rates'!AL16</f>
        <v>0</v>
      </c>
      <c r="AX16" s="229">
        <f t="shared" si="26"/>
        <v>0</v>
      </c>
      <c r="AY16" s="300">
        <f t="shared" si="4"/>
        <v>0</v>
      </c>
      <c r="AZ16" s="316">
        <f t="shared" si="5"/>
        <v>0</v>
      </c>
      <c r="BA16" s="315">
        <f t="shared" si="6"/>
        <v>0</v>
      </c>
      <c r="BB16" s="308">
        <f t="shared" si="7"/>
        <v>0</v>
      </c>
    </row>
    <row r="17" spans="1:54" x14ac:dyDescent="0.25">
      <c r="A17" s="11"/>
      <c r="B17" s="383" t="str">
        <f>IF(ISBLANK('Labor Rates'!C17),"",'Labor Rates'!C17)</f>
        <v/>
      </c>
      <c r="C17" s="384" t="str">
        <f>IF(ISBLANK('Labor Rates'!D17),"",'Labor Rates'!D17)</f>
        <v/>
      </c>
      <c r="D17" s="285"/>
      <c r="E17" s="226">
        <f>'Labor Rates'!E17</f>
        <v>0</v>
      </c>
      <c r="F17" s="226">
        <f t="shared" si="8"/>
        <v>0</v>
      </c>
      <c r="G17" s="224">
        <f>'Labor Rates'!G17</f>
        <v>0</v>
      </c>
      <c r="H17" s="226">
        <f t="shared" si="9"/>
        <v>0</v>
      </c>
      <c r="I17" s="224">
        <f>'Labor Rates'!H17</f>
        <v>0</v>
      </c>
      <c r="J17" s="229">
        <f t="shared" si="10"/>
        <v>0</v>
      </c>
      <c r="K17" s="300">
        <f t="shared" si="11"/>
        <v>0</v>
      </c>
      <c r="L17" s="266"/>
      <c r="M17" s="214">
        <f>'Labor Rates'!K17</f>
        <v>0</v>
      </c>
      <c r="N17" s="226">
        <f t="shared" si="12"/>
        <v>0</v>
      </c>
      <c r="O17" s="224">
        <f>'Labor Rates'!M17</f>
        <v>0</v>
      </c>
      <c r="P17" s="226">
        <f t="shared" si="13"/>
        <v>0</v>
      </c>
      <c r="Q17" s="224">
        <f>'Labor Rates'!N17</f>
        <v>0</v>
      </c>
      <c r="R17" s="229">
        <f t="shared" si="14"/>
        <v>0</v>
      </c>
      <c r="S17" s="300">
        <f t="shared" si="0"/>
        <v>0</v>
      </c>
      <c r="T17" s="266"/>
      <c r="U17" s="214">
        <f>'Labor Rates'!Q17</f>
        <v>0</v>
      </c>
      <c r="V17" s="226">
        <f t="shared" si="15"/>
        <v>0</v>
      </c>
      <c r="W17" s="224">
        <f>'Labor Rates'!S17</f>
        <v>0</v>
      </c>
      <c r="X17" s="226">
        <f t="shared" si="16"/>
        <v>0</v>
      </c>
      <c r="Y17" s="224">
        <f>'Labor Rates'!T17</f>
        <v>0</v>
      </c>
      <c r="Z17" s="229">
        <f t="shared" si="17"/>
        <v>0</v>
      </c>
      <c r="AA17" s="300">
        <f t="shared" si="1"/>
        <v>0</v>
      </c>
      <c r="AB17" s="266"/>
      <c r="AC17" s="214">
        <f>'Labor Rates'!W17</f>
        <v>0</v>
      </c>
      <c r="AD17" s="226">
        <f t="shared" si="18"/>
        <v>0</v>
      </c>
      <c r="AE17" s="224">
        <f>'Labor Rates'!Y17</f>
        <v>0</v>
      </c>
      <c r="AF17" s="226">
        <f t="shared" si="19"/>
        <v>0</v>
      </c>
      <c r="AG17" s="224">
        <f>'Labor Rates'!Z17</f>
        <v>0</v>
      </c>
      <c r="AH17" s="229">
        <f t="shared" si="20"/>
        <v>0</v>
      </c>
      <c r="AI17" s="300">
        <f t="shared" si="2"/>
        <v>0</v>
      </c>
      <c r="AJ17" s="266"/>
      <c r="AK17" s="214">
        <f>'Labor Rates'!AC17</f>
        <v>0</v>
      </c>
      <c r="AL17" s="226">
        <f t="shared" si="21"/>
        <v>0</v>
      </c>
      <c r="AM17" s="224">
        <f>'Labor Rates'!AE17</f>
        <v>0</v>
      </c>
      <c r="AN17" s="226">
        <f t="shared" si="22"/>
        <v>0</v>
      </c>
      <c r="AO17" s="224">
        <f>'Labor Rates'!AF17</f>
        <v>0</v>
      </c>
      <c r="AP17" s="229">
        <f t="shared" si="23"/>
        <v>0</v>
      </c>
      <c r="AQ17" s="300">
        <f t="shared" si="3"/>
        <v>0</v>
      </c>
      <c r="AR17" s="231"/>
      <c r="AS17" s="214">
        <f>'Labor Rates'!AI17</f>
        <v>0</v>
      </c>
      <c r="AT17" s="226">
        <f t="shared" si="24"/>
        <v>0</v>
      </c>
      <c r="AU17" s="224">
        <f>'Labor Rates'!AK17</f>
        <v>0</v>
      </c>
      <c r="AV17" s="226">
        <f t="shared" si="25"/>
        <v>0</v>
      </c>
      <c r="AW17" s="224">
        <f>'Labor Rates'!AL17</f>
        <v>0</v>
      </c>
      <c r="AX17" s="229">
        <f t="shared" si="26"/>
        <v>0</v>
      </c>
      <c r="AY17" s="300">
        <f t="shared" si="4"/>
        <v>0</v>
      </c>
      <c r="AZ17" s="316">
        <f t="shared" si="5"/>
        <v>0</v>
      </c>
      <c r="BA17" s="315">
        <f t="shared" si="6"/>
        <v>0</v>
      </c>
      <c r="BB17" s="308">
        <f t="shared" si="7"/>
        <v>0</v>
      </c>
    </row>
    <row r="18" spans="1:54" x14ac:dyDescent="0.25">
      <c r="A18" s="11"/>
      <c r="B18" s="383" t="str">
        <f>IF(ISBLANK('Labor Rates'!C18),"",'Labor Rates'!C18)</f>
        <v/>
      </c>
      <c r="C18" s="384" t="str">
        <f>IF(ISBLANK('Labor Rates'!D18),"",'Labor Rates'!D18)</f>
        <v/>
      </c>
      <c r="D18" s="285"/>
      <c r="E18" s="226">
        <f>'Labor Rates'!E18</f>
        <v>0</v>
      </c>
      <c r="F18" s="226">
        <f t="shared" si="8"/>
        <v>0</v>
      </c>
      <c r="G18" s="224">
        <f>'Labor Rates'!G18</f>
        <v>0</v>
      </c>
      <c r="H18" s="226">
        <f t="shared" si="9"/>
        <v>0</v>
      </c>
      <c r="I18" s="224">
        <f>'Labor Rates'!H18</f>
        <v>0</v>
      </c>
      <c r="J18" s="229">
        <f t="shared" si="10"/>
        <v>0</v>
      </c>
      <c r="K18" s="300">
        <f t="shared" si="11"/>
        <v>0</v>
      </c>
      <c r="L18" s="266"/>
      <c r="M18" s="214">
        <f>'Labor Rates'!K18</f>
        <v>0</v>
      </c>
      <c r="N18" s="226">
        <f t="shared" si="12"/>
        <v>0</v>
      </c>
      <c r="O18" s="224">
        <f>'Labor Rates'!M18</f>
        <v>0</v>
      </c>
      <c r="P18" s="226">
        <f t="shared" si="13"/>
        <v>0</v>
      </c>
      <c r="Q18" s="224">
        <f>'Labor Rates'!N18</f>
        <v>0</v>
      </c>
      <c r="R18" s="229">
        <f t="shared" si="14"/>
        <v>0</v>
      </c>
      <c r="S18" s="300">
        <f t="shared" si="0"/>
        <v>0</v>
      </c>
      <c r="T18" s="266"/>
      <c r="U18" s="214">
        <f>'Labor Rates'!Q18</f>
        <v>0</v>
      </c>
      <c r="V18" s="226">
        <f t="shared" si="15"/>
        <v>0</v>
      </c>
      <c r="W18" s="224">
        <f>'Labor Rates'!S18</f>
        <v>0</v>
      </c>
      <c r="X18" s="226">
        <f t="shared" si="16"/>
        <v>0</v>
      </c>
      <c r="Y18" s="224">
        <f>'Labor Rates'!T18</f>
        <v>0</v>
      </c>
      <c r="Z18" s="229">
        <f t="shared" si="17"/>
        <v>0</v>
      </c>
      <c r="AA18" s="300">
        <f t="shared" si="1"/>
        <v>0</v>
      </c>
      <c r="AB18" s="266"/>
      <c r="AC18" s="214">
        <f>'Labor Rates'!W18</f>
        <v>0</v>
      </c>
      <c r="AD18" s="226">
        <f t="shared" si="18"/>
        <v>0</v>
      </c>
      <c r="AE18" s="224">
        <f>'Labor Rates'!Y18</f>
        <v>0</v>
      </c>
      <c r="AF18" s="226">
        <f t="shared" si="19"/>
        <v>0</v>
      </c>
      <c r="AG18" s="224">
        <f>'Labor Rates'!Z18</f>
        <v>0</v>
      </c>
      <c r="AH18" s="229">
        <f t="shared" si="20"/>
        <v>0</v>
      </c>
      <c r="AI18" s="300">
        <f t="shared" si="2"/>
        <v>0</v>
      </c>
      <c r="AJ18" s="266"/>
      <c r="AK18" s="214">
        <f>'Labor Rates'!AC18</f>
        <v>0</v>
      </c>
      <c r="AL18" s="226">
        <f t="shared" si="21"/>
        <v>0</v>
      </c>
      <c r="AM18" s="224">
        <f>'Labor Rates'!AE18</f>
        <v>0</v>
      </c>
      <c r="AN18" s="226">
        <f t="shared" si="22"/>
        <v>0</v>
      </c>
      <c r="AO18" s="224">
        <f>'Labor Rates'!AF18</f>
        <v>0</v>
      </c>
      <c r="AP18" s="229">
        <f t="shared" si="23"/>
        <v>0</v>
      </c>
      <c r="AQ18" s="300">
        <f t="shared" si="3"/>
        <v>0</v>
      </c>
      <c r="AR18" s="231"/>
      <c r="AS18" s="214">
        <f>'Labor Rates'!AI18</f>
        <v>0</v>
      </c>
      <c r="AT18" s="226">
        <f t="shared" si="24"/>
        <v>0</v>
      </c>
      <c r="AU18" s="224">
        <f>'Labor Rates'!AK18</f>
        <v>0</v>
      </c>
      <c r="AV18" s="226">
        <f t="shared" si="25"/>
        <v>0</v>
      </c>
      <c r="AW18" s="224">
        <f>'Labor Rates'!AL18</f>
        <v>0</v>
      </c>
      <c r="AX18" s="229">
        <f t="shared" si="26"/>
        <v>0</v>
      </c>
      <c r="AY18" s="300">
        <f t="shared" si="4"/>
        <v>0</v>
      </c>
      <c r="AZ18" s="316">
        <f t="shared" si="5"/>
        <v>0</v>
      </c>
      <c r="BA18" s="315">
        <f t="shared" si="6"/>
        <v>0</v>
      </c>
      <c r="BB18" s="308">
        <f t="shared" si="7"/>
        <v>0</v>
      </c>
    </row>
    <row r="19" spans="1:54" x14ac:dyDescent="0.25">
      <c r="A19" s="11"/>
      <c r="B19" s="383" t="str">
        <f>IF(ISBLANK('Labor Rates'!C19),"",'Labor Rates'!C19)</f>
        <v/>
      </c>
      <c r="C19" s="384" t="str">
        <f>IF(ISBLANK('Labor Rates'!D19),"",'Labor Rates'!D19)</f>
        <v/>
      </c>
      <c r="D19" s="285"/>
      <c r="E19" s="226">
        <f>'Labor Rates'!E19</f>
        <v>0</v>
      </c>
      <c r="F19" s="226">
        <f t="shared" si="8"/>
        <v>0</v>
      </c>
      <c r="G19" s="224">
        <f>'Labor Rates'!G19</f>
        <v>0</v>
      </c>
      <c r="H19" s="226">
        <f t="shared" si="9"/>
        <v>0</v>
      </c>
      <c r="I19" s="224">
        <f>'Labor Rates'!H19</f>
        <v>0</v>
      </c>
      <c r="J19" s="229">
        <f t="shared" si="10"/>
        <v>0</v>
      </c>
      <c r="K19" s="300">
        <f t="shared" si="11"/>
        <v>0</v>
      </c>
      <c r="L19" s="266"/>
      <c r="M19" s="214">
        <f>'Labor Rates'!K19</f>
        <v>0</v>
      </c>
      <c r="N19" s="226">
        <f t="shared" si="12"/>
        <v>0</v>
      </c>
      <c r="O19" s="224">
        <f>'Labor Rates'!M19</f>
        <v>0</v>
      </c>
      <c r="P19" s="226">
        <f t="shared" si="13"/>
        <v>0</v>
      </c>
      <c r="Q19" s="224">
        <f>'Labor Rates'!N19</f>
        <v>0</v>
      </c>
      <c r="R19" s="229">
        <f t="shared" si="14"/>
        <v>0</v>
      </c>
      <c r="S19" s="300">
        <f t="shared" si="0"/>
        <v>0</v>
      </c>
      <c r="T19" s="266"/>
      <c r="U19" s="214">
        <f>'Labor Rates'!Q19</f>
        <v>0</v>
      </c>
      <c r="V19" s="226">
        <f t="shared" si="15"/>
        <v>0</v>
      </c>
      <c r="W19" s="224">
        <f>'Labor Rates'!S19</f>
        <v>0</v>
      </c>
      <c r="X19" s="226">
        <f t="shared" si="16"/>
        <v>0</v>
      </c>
      <c r="Y19" s="224">
        <f>'Labor Rates'!T19</f>
        <v>0</v>
      </c>
      <c r="Z19" s="229">
        <f t="shared" si="17"/>
        <v>0</v>
      </c>
      <c r="AA19" s="300">
        <f t="shared" si="1"/>
        <v>0</v>
      </c>
      <c r="AB19" s="266"/>
      <c r="AC19" s="214">
        <f>'Labor Rates'!W19</f>
        <v>0</v>
      </c>
      <c r="AD19" s="226">
        <f t="shared" si="18"/>
        <v>0</v>
      </c>
      <c r="AE19" s="224">
        <f>'Labor Rates'!Y19</f>
        <v>0</v>
      </c>
      <c r="AF19" s="226">
        <f t="shared" si="19"/>
        <v>0</v>
      </c>
      <c r="AG19" s="224">
        <f>'Labor Rates'!Z19</f>
        <v>0</v>
      </c>
      <c r="AH19" s="229">
        <f t="shared" si="20"/>
        <v>0</v>
      </c>
      <c r="AI19" s="300">
        <f t="shared" si="2"/>
        <v>0</v>
      </c>
      <c r="AJ19" s="266"/>
      <c r="AK19" s="214">
        <f>'Labor Rates'!AC19</f>
        <v>0</v>
      </c>
      <c r="AL19" s="226">
        <f t="shared" si="21"/>
        <v>0</v>
      </c>
      <c r="AM19" s="224">
        <f>'Labor Rates'!AE19</f>
        <v>0</v>
      </c>
      <c r="AN19" s="226">
        <f t="shared" si="22"/>
        <v>0</v>
      </c>
      <c r="AO19" s="224">
        <f>'Labor Rates'!AF19</f>
        <v>0</v>
      </c>
      <c r="AP19" s="229">
        <f t="shared" si="23"/>
        <v>0</v>
      </c>
      <c r="AQ19" s="300">
        <f t="shared" si="3"/>
        <v>0</v>
      </c>
      <c r="AR19" s="231"/>
      <c r="AS19" s="214">
        <f>'Labor Rates'!AI19</f>
        <v>0</v>
      </c>
      <c r="AT19" s="226">
        <f t="shared" si="24"/>
        <v>0</v>
      </c>
      <c r="AU19" s="224">
        <f>'Labor Rates'!AK19</f>
        <v>0</v>
      </c>
      <c r="AV19" s="226">
        <f t="shared" si="25"/>
        <v>0</v>
      </c>
      <c r="AW19" s="224">
        <f>'Labor Rates'!AL19</f>
        <v>0</v>
      </c>
      <c r="AX19" s="229">
        <f t="shared" si="26"/>
        <v>0</v>
      </c>
      <c r="AY19" s="300">
        <f t="shared" si="4"/>
        <v>0</v>
      </c>
      <c r="AZ19" s="316">
        <f t="shared" si="5"/>
        <v>0</v>
      </c>
      <c r="BA19" s="315">
        <f t="shared" si="6"/>
        <v>0</v>
      </c>
      <c r="BB19" s="308">
        <f t="shared" si="7"/>
        <v>0</v>
      </c>
    </row>
    <row r="20" spans="1:54" x14ac:dyDescent="0.25">
      <c r="A20" s="11"/>
      <c r="B20" s="383" t="str">
        <f>IF(ISBLANK('Labor Rates'!C20),"",'Labor Rates'!C20)</f>
        <v/>
      </c>
      <c r="C20" s="384" t="str">
        <f>IF(ISBLANK('Labor Rates'!D20),"",'Labor Rates'!D20)</f>
        <v/>
      </c>
      <c r="D20" s="285"/>
      <c r="E20" s="226">
        <f>'Labor Rates'!E20</f>
        <v>0</v>
      </c>
      <c r="F20" s="226">
        <f t="shared" si="8"/>
        <v>0</v>
      </c>
      <c r="G20" s="224">
        <f>'Labor Rates'!G20</f>
        <v>0</v>
      </c>
      <c r="H20" s="226">
        <f t="shared" si="9"/>
        <v>0</v>
      </c>
      <c r="I20" s="224">
        <f>'Labor Rates'!H20</f>
        <v>0</v>
      </c>
      <c r="J20" s="229">
        <f t="shared" si="10"/>
        <v>0</v>
      </c>
      <c r="K20" s="300">
        <f t="shared" si="11"/>
        <v>0</v>
      </c>
      <c r="L20" s="266"/>
      <c r="M20" s="214">
        <f>'Labor Rates'!K20</f>
        <v>0</v>
      </c>
      <c r="N20" s="226">
        <f t="shared" si="12"/>
        <v>0</v>
      </c>
      <c r="O20" s="224">
        <f>'Labor Rates'!M20</f>
        <v>0</v>
      </c>
      <c r="P20" s="226">
        <f t="shared" si="13"/>
        <v>0</v>
      </c>
      <c r="Q20" s="224">
        <f>'Labor Rates'!N20</f>
        <v>0</v>
      </c>
      <c r="R20" s="229">
        <f t="shared" si="14"/>
        <v>0</v>
      </c>
      <c r="S20" s="300">
        <f t="shared" si="0"/>
        <v>0</v>
      </c>
      <c r="T20" s="266"/>
      <c r="U20" s="214">
        <f>'Labor Rates'!Q20</f>
        <v>0</v>
      </c>
      <c r="V20" s="226">
        <f t="shared" si="15"/>
        <v>0</v>
      </c>
      <c r="W20" s="224">
        <f>'Labor Rates'!S20</f>
        <v>0</v>
      </c>
      <c r="X20" s="226">
        <f t="shared" si="16"/>
        <v>0</v>
      </c>
      <c r="Y20" s="224">
        <f>'Labor Rates'!T20</f>
        <v>0</v>
      </c>
      <c r="Z20" s="229">
        <f t="shared" si="17"/>
        <v>0</v>
      </c>
      <c r="AA20" s="300">
        <f t="shared" si="1"/>
        <v>0</v>
      </c>
      <c r="AB20" s="266"/>
      <c r="AC20" s="214">
        <f>'Labor Rates'!W20</f>
        <v>0</v>
      </c>
      <c r="AD20" s="226">
        <f t="shared" si="18"/>
        <v>0</v>
      </c>
      <c r="AE20" s="224">
        <f>'Labor Rates'!Y20</f>
        <v>0</v>
      </c>
      <c r="AF20" s="226">
        <f t="shared" si="19"/>
        <v>0</v>
      </c>
      <c r="AG20" s="224">
        <f>'Labor Rates'!Z20</f>
        <v>0</v>
      </c>
      <c r="AH20" s="229">
        <f t="shared" si="20"/>
        <v>0</v>
      </c>
      <c r="AI20" s="300">
        <f t="shared" si="2"/>
        <v>0</v>
      </c>
      <c r="AJ20" s="266"/>
      <c r="AK20" s="214">
        <f>'Labor Rates'!AC20</f>
        <v>0</v>
      </c>
      <c r="AL20" s="226">
        <f t="shared" si="21"/>
        <v>0</v>
      </c>
      <c r="AM20" s="224">
        <f>'Labor Rates'!AE20</f>
        <v>0</v>
      </c>
      <c r="AN20" s="226">
        <f t="shared" si="22"/>
        <v>0</v>
      </c>
      <c r="AO20" s="224">
        <f>'Labor Rates'!AF20</f>
        <v>0</v>
      </c>
      <c r="AP20" s="229">
        <f t="shared" si="23"/>
        <v>0</v>
      </c>
      <c r="AQ20" s="300">
        <f t="shared" si="3"/>
        <v>0</v>
      </c>
      <c r="AR20" s="231"/>
      <c r="AS20" s="214">
        <f>'Labor Rates'!AI20</f>
        <v>0</v>
      </c>
      <c r="AT20" s="226">
        <f t="shared" si="24"/>
        <v>0</v>
      </c>
      <c r="AU20" s="224">
        <f>'Labor Rates'!AK20</f>
        <v>0</v>
      </c>
      <c r="AV20" s="226">
        <f t="shared" si="25"/>
        <v>0</v>
      </c>
      <c r="AW20" s="224">
        <f>'Labor Rates'!AL20</f>
        <v>0</v>
      </c>
      <c r="AX20" s="229">
        <f t="shared" si="26"/>
        <v>0</v>
      </c>
      <c r="AY20" s="300">
        <f t="shared" si="4"/>
        <v>0</v>
      </c>
      <c r="AZ20" s="316">
        <f t="shared" si="5"/>
        <v>0</v>
      </c>
      <c r="BA20" s="315">
        <f t="shared" si="6"/>
        <v>0</v>
      </c>
      <c r="BB20" s="308">
        <f t="shared" si="7"/>
        <v>0</v>
      </c>
    </row>
    <row r="21" spans="1:54" x14ac:dyDescent="0.25">
      <c r="A21" s="11"/>
      <c r="B21" s="383" t="str">
        <f>IF(ISBLANK('Labor Rates'!C21),"",'Labor Rates'!C21)</f>
        <v/>
      </c>
      <c r="C21" s="384" t="str">
        <f>IF(ISBLANK('Labor Rates'!D21),"",'Labor Rates'!D21)</f>
        <v/>
      </c>
      <c r="D21" s="285"/>
      <c r="E21" s="226">
        <f>'Labor Rates'!E21</f>
        <v>0</v>
      </c>
      <c r="F21" s="226">
        <f t="shared" si="8"/>
        <v>0</v>
      </c>
      <c r="G21" s="224">
        <f>'Labor Rates'!G21</f>
        <v>0</v>
      </c>
      <c r="H21" s="226">
        <f t="shared" si="9"/>
        <v>0</v>
      </c>
      <c r="I21" s="224">
        <f>'Labor Rates'!H21</f>
        <v>0</v>
      </c>
      <c r="J21" s="229">
        <f t="shared" si="10"/>
        <v>0</v>
      </c>
      <c r="K21" s="300">
        <f t="shared" si="11"/>
        <v>0</v>
      </c>
      <c r="L21" s="266"/>
      <c r="M21" s="214">
        <f>'Labor Rates'!K21</f>
        <v>0</v>
      </c>
      <c r="N21" s="226">
        <f t="shared" si="12"/>
        <v>0</v>
      </c>
      <c r="O21" s="224">
        <f>'Labor Rates'!M21</f>
        <v>0</v>
      </c>
      <c r="P21" s="226">
        <f t="shared" si="13"/>
        <v>0</v>
      </c>
      <c r="Q21" s="224">
        <f>'Labor Rates'!N21</f>
        <v>0</v>
      </c>
      <c r="R21" s="229">
        <f t="shared" si="14"/>
        <v>0</v>
      </c>
      <c r="S21" s="300">
        <f t="shared" si="0"/>
        <v>0</v>
      </c>
      <c r="T21" s="266"/>
      <c r="U21" s="214">
        <f>'Labor Rates'!Q21</f>
        <v>0</v>
      </c>
      <c r="V21" s="226">
        <f t="shared" si="15"/>
        <v>0</v>
      </c>
      <c r="W21" s="224">
        <f>'Labor Rates'!S21</f>
        <v>0</v>
      </c>
      <c r="X21" s="226">
        <f t="shared" si="16"/>
        <v>0</v>
      </c>
      <c r="Y21" s="224">
        <f>'Labor Rates'!T21</f>
        <v>0</v>
      </c>
      <c r="Z21" s="229">
        <f t="shared" si="17"/>
        <v>0</v>
      </c>
      <c r="AA21" s="300">
        <f t="shared" si="1"/>
        <v>0</v>
      </c>
      <c r="AB21" s="266"/>
      <c r="AC21" s="214">
        <f>'Labor Rates'!W21</f>
        <v>0</v>
      </c>
      <c r="AD21" s="226">
        <f t="shared" si="18"/>
        <v>0</v>
      </c>
      <c r="AE21" s="224">
        <f>'Labor Rates'!Y21</f>
        <v>0</v>
      </c>
      <c r="AF21" s="226">
        <f t="shared" si="19"/>
        <v>0</v>
      </c>
      <c r="AG21" s="224">
        <f>'Labor Rates'!Z21</f>
        <v>0</v>
      </c>
      <c r="AH21" s="229">
        <f t="shared" si="20"/>
        <v>0</v>
      </c>
      <c r="AI21" s="300">
        <f t="shared" si="2"/>
        <v>0</v>
      </c>
      <c r="AJ21" s="266"/>
      <c r="AK21" s="214">
        <f>'Labor Rates'!AC21</f>
        <v>0</v>
      </c>
      <c r="AL21" s="226">
        <f t="shared" si="21"/>
        <v>0</v>
      </c>
      <c r="AM21" s="224">
        <f>'Labor Rates'!AE21</f>
        <v>0</v>
      </c>
      <c r="AN21" s="226">
        <f t="shared" si="22"/>
        <v>0</v>
      </c>
      <c r="AO21" s="224">
        <f>'Labor Rates'!AF21</f>
        <v>0</v>
      </c>
      <c r="AP21" s="229">
        <f t="shared" si="23"/>
        <v>0</v>
      </c>
      <c r="AQ21" s="300">
        <f t="shared" si="3"/>
        <v>0</v>
      </c>
      <c r="AR21" s="231"/>
      <c r="AS21" s="214">
        <f>'Labor Rates'!AI21</f>
        <v>0</v>
      </c>
      <c r="AT21" s="226">
        <f t="shared" si="24"/>
        <v>0</v>
      </c>
      <c r="AU21" s="224">
        <f>'Labor Rates'!AK21</f>
        <v>0</v>
      </c>
      <c r="AV21" s="226">
        <f t="shared" si="25"/>
        <v>0</v>
      </c>
      <c r="AW21" s="224">
        <f>'Labor Rates'!AL21</f>
        <v>0</v>
      </c>
      <c r="AX21" s="229">
        <f t="shared" si="26"/>
        <v>0</v>
      </c>
      <c r="AY21" s="300">
        <f t="shared" si="4"/>
        <v>0</v>
      </c>
      <c r="AZ21" s="316">
        <f t="shared" si="5"/>
        <v>0</v>
      </c>
      <c r="BA21" s="315">
        <f t="shared" si="6"/>
        <v>0</v>
      </c>
      <c r="BB21" s="308">
        <f t="shared" si="7"/>
        <v>0</v>
      </c>
    </row>
    <row r="22" spans="1:54" x14ac:dyDescent="0.25">
      <c r="A22" s="11"/>
      <c r="B22" s="383" t="str">
        <f>IF(ISBLANK('Labor Rates'!C22),"",'Labor Rates'!C22)</f>
        <v/>
      </c>
      <c r="C22" s="384" t="str">
        <f>IF(ISBLANK('Labor Rates'!D22),"",'Labor Rates'!D22)</f>
        <v/>
      </c>
      <c r="D22" s="285"/>
      <c r="E22" s="226">
        <f>'Labor Rates'!E22</f>
        <v>0</v>
      </c>
      <c r="F22" s="226">
        <f t="shared" si="8"/>
        <v>0</v>
      </c>
      <c r="G22" s="224">
        <f>'Labor Rates'!G22</f>
        <v>0</v>
      </c>
      <c r="H22" s="226">
        <f t="shared" si="9"/>
        <v>0</v>
      </c>
      <c r="I22" s="224">
        <f>'Labor Rates'!H22</f>
        <v>0</v>
      </c>
      <c r="J22" s="229">
        <f t="shared" si="10"/>
        <v>0</v>
      </c>
      <c r="K22" s="300">
        <f t="shared" si="11"/>
        <v>0</v>
      </c>
      <c r="L22" s="266"/>
      <c r="M22" s="214">
        <f>'Labor Rates'!K22</f>
        <v>0</v>
      </c>
      <c r="N22" s="226">
        <f t="shared" si="12"/>
        <v>0</v>
      </c>
      <c r="O22" s="224">
        <f>'Labor Rates'!M22</f>
        <v>0</v>
      </c>
      <c r="P22" s="226">
        <f t="shared" si="13"/>
        <v>0</v>
      </c>
      <c r="Q22" s="224">
        <f>'Labor Rates'!N22</f>
        <v>0</v>
      </c>
      <c r="R22" s="229">
        <f t="shared" si="14"/>
        <v>0</v>
      </c>
      <c r="S22" s="300">
        <f t="shared" si="0"/>
        <v>0</v>
      </c>
      <c r="T22" s="266"/>
      <c r="U22" s="214">
        <f>'Labor Rates'!Q22</f>
        <v>0</v>
      </c>
      <c r="V22" s="226">
        <f t="shared" si="15"/>
        <v>0</v>
      </c>
      <c r="W22" s="224">
        <f>'Labor Rates'!S22</f>
        <v>0</v>
      </c>
      <c r="X22" s="226">
        <f t="shared" si="16"/>
        <v>0</v>
      </c>
      <c r="Y22" s="224">
        <f>'Labor Rates'!T22</f>
        <v>0</v>
      </c>
      <c r="Z22" s="229">
        <f t="shared" si="17"/>
        <v>0</v>
      </c>
      <c r="AA22" s="300">
        <f t="shared" si="1"/>
        <v>0</v>
      </c>
      <c r="AB22" s="266"/>
      <c r="AC22" s="214">
        <f>'Labor Rates'!W22</f>
        <v>0</v>
      </c>
      <c r="AD22" s="226">
        <f t="shared" si="18"/>
        <v>0</v>
      </c>
      <c r="AE22" s="224">
        <f>'Labor Rates'!Y22</f>
        <v>0</v>
      </c>
      <c r="AF22" s="226">
        <f t="shared" si="19"/>
        <v>0</v>
      </c>
      <c r="AG22" s="224">
        <f>'Labor Rates'!Z22</f>
        <v>0</v>
      </c>
      <c r="AH22" s="229">
        <f t="shared" si="20"/>
        <v>0</v>
      </c>
      <c r="AI22" s="300">
        <f t="shared" si="2"/>
        <v>0</v>
      </c>
      <c r="AJ22" s="266"/>
      <c r="AK22" s="214">
        <f>'Labor Rates'!AC22</f>
        <v>0</v>
      </c>
      <c r="AL22" s="226">
        <f t="shared" si="21"/>
        <v>0</v>
      </c>
      <c r="AM22" s="224">
        <f>'Labor Rates'!AE22</f>
        <v>0</v>
      </c>
      <c r="AN22" s="226">
        <f t="shared" si="22"/>
        <v>0</v>
      </c>
      <c r="AO22" s="224">
        <f>'Labor Rates'!AF22</f>
        <v>0</v>
      </c>
      <c r="AP22" s="229">
        <f t="shared" si="23"/>
        <v>0</v>
      </c>
      <c r="AQ22" s="300">
        <f t="shared" si="3"/>
        <v>0</v>
      </c>
      <c r="AR22" s="231"/>
      <c r="AS22" s="214">
        <f>'Labor Rates'!AI22</f>
        <v>0</v>
      </c>
      <c r="AT22" s="226">
        <f t="shared" si="24"/>
        <v>0</v>
      </c>
      <c r="AU22" s="224">
        <f>'Labor Rates'!AK22</f>
        <v>0</v>
      </c>
      <c r="AV22" s="226">
        <f t="shared" si="25"/>
        <v>0</v>
      </c>
      <c r="AW22" s="224">
        <f>'Labor Rates'!AL22</f>
        <v>0</v>
      </c>
      <c r="AX22" s="229">
        <f t="shared" si="26"/>
        <v>0</v>
      </c>
      <c r="AY22" s="300">
        <f t="shared" si="4"/>
        <v>0</v>
      </c>
      <c r="AZ22" s="316">
        <f t="shared" si="5"/>
        <v>0</v>
      </c>
      <c r="BA22" s="315">
        <f t="shared" si="6"/>
        <v>0</v>
      </c>
      <c r="BB22" s="308">
        <f t="shared" si="7"/>
        <v>0</v>
      </c>
    </row>
    <row r="23" spans="1:54" x14ac:dyDescent="0.25">
      <c r="A23" s="11"/>
      <c r="B23" s="383" t="str">
        <f>IF(ISBLANK('Labor Rates'!C23),"",'Labor Rates'!C23)</f>
        <v/>
      </c>
      <c r="C23" s="384" t="str">
        <f>IF(ISBLANK('Labor Rates'!D23),"",'Labor Rates'!D23)</f>
        <v/>
      </c>
      <c r="D23" s="285"/>
      <c r="E23" s="226">
        <f>'Labor Rates'!E23</f>
        <v>0</v>
      </c>
      <c r="F23" s="226">
        <f t="shared" si="8"/>
        <v>0</v>
      </c>
      <c r="G23" s="224">
        <f>'Labor Rates'!G23</f>
        <v>0</v>
      </c>
      <c r="H23" s="226">
        <f t="shared" si="9"/>
        <v>0</v>
      </c>
      <c r="I23" s="224">
        <f>'Labor Rates'!H23</f>
        <v>0</v>
      </c>
      <c r="J23" s="229">
        <f t="shared" si="10"/>
        <v>0</v>
      </c>
      <c r="K23" s="300">
        <f t="shared" si="11"/>
        <v>0</v>
      </c>
      <c r="L23" s="266"/>
      <c r="M23" s="214">
        <f>'Labor Rates'!K23</f>
        <v>0</v>
      </c>
      <c r="N23" s="226">
        <f t="shared" si="12"/>
        <v>0</v>
      </c>
      <c r="O23" s="224">
        <f>'Labor Rates'!M23</f>
        <v>0</v>
      </c>
      <c r="P23" s="226">
        <f t="shared" si="13"/>
        <v>0</v>
      </c>
      <c r="Q23" s="224">
        <f>'Labor Rates'!N23</f>
        <v>0</v>
      </c>
      <c r="R23" s="229">
        <f t="shared" si="14"/>
        <v>0</v>
      </c>
      <c r="S23" s="300">
        <f t="shared" si="0"/>
        <v>0</v>
      </c>
      <c r="T23" s="266"/>
      <c r="U23" s="214">
        <f>'Labor Rates'!Q23</f>
        <v>0</v>
      </c>
      <c r="V23" s="226">
        <f t="shared" si="15"/>
        <v>0</v>
      </c>
      <c r="W23" s="224">
        <f>'Labor Rates'!S23</f>
        <v>0</v>
      </c>
      <c r="X23" s="226">
        <f t="shared" si="16"/>
        <v>0</v>
      </c>
      <c r="Y23" s="224">
        <f>'Labor Rates'!T23</f>
        <v>0</v>
      </c>
      <c r="Z23" s="229">
        <f t="shared" si="17"/>
        <v>0</v>
      </c>
      <c r="AA23" s="300">
        <f t="shared" si="1"/>
        <v>0</v>
      </c>
      <c r="AB23" s="266"/>
      <c r="AC23" s="214">
        <f>'Labor Rates'!W23</f>
        <v>0</v>
      </c>
      <c r="AD23" s="226">
        <f t="shared" si="18"/>
        <v>0</v>
      </c>
      <c r="AE23" s="224">
        <f>'Labor Rates'!Y23</f>
        <v>0</v>
      </c>
      <c r="AF23" s="226">
        <f t="shared" si="19"/>
        <v>0</v>
      </c>
      <c r="AG23" s="224">
        <f>'Labor Rates'!Z23</f>
        <v>0</v>
      </c>
      <c r="AH23" s="229">
        <f t="shared" si="20"/>
        <v>0</v>
      </c>
      <c r="AI23" s="300">
        <f t="shared" si="2"/>
        <v>0</v>
      </c>
      <c r="AJ23" s="266"/>
      <c r="AK23" s="214">
        <f>'Labor Rates'!AC23</f>
        <v>0</v>
      </c>
      <c r="AL23" s="226">
        <f t="shared" si="21"/>
        <v>0</v>
      </c>
      <c r="AM23" s="224">
        <f>'Labor Rates'!AE23</f>
        <v>0</v>
      </c>
      <c r="AN23" s="226">
        <f t="shared" si="22"/>
        <v>0</v>
      </c>
      <c r="AO23" s="224">
        <f>'Labor Rates'!AF23</f>
        <v>0</v>
      </c>
      <c r="AP23" s="229">
        <f t="shared" si="23"/>
        <v>0</v>
      </c>
      <c r="AQ23" s="300">
        <f t="shared" si="3"/>
        <v>0</v>
      </c>
      <c r="AR23" s="231"/>
      <c r="AS23" s="214">
        <f>'Labor Rates'!AI23</f>
        <v>0</v>
      </c>
      <c r="AT23" s="226">
        <f t="shared" si="24"/>
        <v>0</v>
      </c>
      <c r="AU23" s="224">
        <f>'Labor Rates'!AK23</f>
        <v>0</v>
      </c>
      <c r="AV23" s="226">
        <f t="shared" si="25"/>
        <v>0</v>
      </c>
      <c r="AW23" s="224">
        <f>'Labor Rates'!AL23</f>
        <v>0</v>
      </c>
      <c r="AX23" s="229">
        <f t="shared" si="26"/>
        <v>0</v>
      </c>
      <c r="AY23" s="300">
        <f t="shared" si="4"/>
        <v>0</v>
      </c>
      <c r="AZ23" s="316">
        <f t="shared" si="5"/>
        <v>0</v>
      </c>
      <c r="BA23" s="315">
        <f t="shared" si="6"/>
        <v>0</v>
      </c>
      <c r="BB23" s="308">
        <f t="shared" si="7"/>
        <v>0</v>
      </c>
    </row>
    <row r="24" spans="1:54" x14ac:dyDescent="0.25">
      <c r="A24" s="11"/>
      <c r="B24" s="383" t="str">
        <f>IF(ISBLANK('Labor Rates'!C24),"",'Labor Rates'!C24)</f>
        <v/>
      </c>
      <c r="C24" s="384" t="str">
        <f>IF(ISBLANK('Labor Rates'!D24),"",'Labor Rates'!D24)</f>
        <v/>
      </c>
      <c r="D24" s="285"/>
      <c r="E24" s="226">
        <f>'Labor Rates'!E24</f>
        <v>0</v>
      </c>
      <c r="F24" s="226">
        <f t="shared" si="8"/>
        <v>0</v>
      </c>
      <c r="G24" s="224">
        <f>'Labor Rates'!G24</f>
        <v>0</v>
      </c>
      <c r="H24" s="226">
        <f t="shared" si="9"/>
        <v>0</v>
      </c>
      <c r="I24" s="224">
        <f>'Labor Rates'!H24</f>
        <v>0</v>
      </c>
      <c r="J24" s="229">
        <f t="shared" si="10"/>
        <v>0</v>
      </c>
      <c r="K24" s="300">
        <f t="shared" si="11"/>
        <v>0</v>
      </c>
      <c r="L24" s="266"/>
      <c r="M24" s="214">
        <f>'Labor Rates'!K24</f>
        <v>0</v>
      </c>
      <c r="N24" s="226">
        <f t="shared" si="12"/>
        <v>0</v>
      </c>
      <c r="O24" s="224">
        <f>'Labor Rates'!M24</f>
        <v>0</v>
      </c>
      <c r="P24" s="226">
        <f t="shared" si="13"/>
        <v>0</v>
      </c>
      <c r="Q24" s="224">
        <f>'Labor Rates'!N24</f>
        <v>0</v>
      </c>
      <c r="R24" s="229">
        <f t="shared" si="14"/>
        <v>0</v>
      </c>
      <c r="S24" s="300">
        <f t="shared" si="0"/>
        <v>0</v>
      </c>
      <c r="T24" s="266"/>
      <c r="U24" s="214">
        <f>'Labor Rates'!Q24</f>
        <v>0</v>
      </c>
      <c r="V24" s="226">
        <f t="shared" si="15"/>
        <v>0</v>
      </c>
      <c r="W24" s="224">
        <f>'Labor Rates'!S24</f>
        <v>0</v>
      </c>
      <c r="X24" s="226">
        <f t="shared" si="16"/>
        <v>0</v>
      </c>
      <c r="Y24" s="224">
        <f>'Labor Rates'!T24</f>
        <v>0</v>
      </c>
      <c r="Z24" s="229">
        <f t="shared" si="17"/>
        <v>0</v>
      </c>
      <c r="AA24" s="300">
        <f t="shared" si="1"/>
        <v>0</v>
      </c>
      <c r="AB24" s="266"/>
      <c r="AC24" s="214">
        <f>'Labor Rates'!W24</f>
        <v>0</v>
      </c>
      <c r="AD24" s="226">
        <f t="shared" si="18"/>
        <v>0</v>
      </c>
      <c r="AE24" s="224">
        <f>'Labor Rates'!Y24</f>
        <v>0</v>
      </c>
      <c r="AF24" s="226">
        <f t="shared" si="19"/>
        <v>0</v>
      </c>
      <c r="AG24" s="224">
        <f>'Labor Rates'!Z24</f>
        <v>0</v>
      </c>
      <c r="AH24" s="229">
        <f t="shared" si="20"/>
        <v>0</v>
      </c>
      <c r="AI24" s="300">
        <f t="shared" si="2"/>
        <v>0</v>
      </c>
      <c r="AJ24" s="266"/>
      <c r="AK24" s="214">
        <f>'Labor Rates'!AC24</f>
        <v>0</v>
      </c>
      <c r="AL24" s="226">
        <f t="shared" si="21"/>
        <v>0</v>
      </c>
      <c r="AM24" s="224">
        <f>'Labor Rates'!AE24</f>
        <v>0</v>
      </c>
      <c r="AN24" s="226">
        <f t="shared" si="22"/>
        <v>0</v>
      </c>
      <c r="AO24" s="224">
        <f>'Labor Rates'!AF24</f>
        <v>0</v>
      </c>
      <c r="AP24" s="229">
        <f t="shared" si="23"/>
        <v>0</v>
      </c>
      <c r="AQ24" s="300">
        <f t="shared" si="3"/>
        <v>0</v>
      </c>
      <c r="AR24" s="231"/>
      <c r="AS24" s="214">
        <f>'Labor Rates'!AI24</f>
        <v>0</v>
      </c>
      <c r="AT24" s="226">
        <f t="shared" si="24"/>
        <v>0</v>
      </c>
      <c r="AU24" s="224">
        <f>'Labor Rates'!AK24</f>
        <v>0</v>
      </c>
      <c r="AV24" s="226">
        <f t="shared" si="25"/>
        <v>0</v>
      </c>
      <c r="AW24" s="224">
        <f>'Labor Rates'!AL24</f>
        <v>0</v>
      </c>
      <c r="AX24" s="229">
        <f t="shared" si="26"/>
        <v>0</v>
      </c>
      <c r="AY24" s="300">
        <f t="shared" si="4"/>
        <v>0</v>
      </c>
      <c r="AZ24" s="316">
        <f t="shared" si="5"/>
        <v>0</v>
      </c>
      <c r="BA24" s="315">
        <f t="shared" si="6"/>
        <v>0</v>
      </c>
      <c r="BB24" s="308">
        <f t="shared" si="7"/>
        <v>0</v>
      </c>
    </row>
    <row r="25" spans="1:54" x14ac:dyDescent="0.25">
      <c r="A25" s="11"/>
      <c r="B25" s="383" t="str">
        <f>IF(ISBLANK('Labor Rates'!C25),"",'Labor Rates'!C25)</f>
        <v/>
      </c>
      <c r="C25" s="384" t="str">
        <f>IF(ISBLANK('Labor Rates'!D25),"",'Labor Rates'!D25)</f>
        <v/>
      </c>
      <c r="D25" s="285"/>
      <c r="E25" s="226">
        <f>'Labor Rates'!E25</f>
        <v>0</v>
      </c>
      <c r="F25" s="226">
        <f t="shared" si="8"/>
        <v>0</v>
      </c>
      <c r="G25" s="224">
        <f>'Labor Rates'!G25</f>
        <v>0</v>
      </c>
      <c r="H25" s="226">
        <f t="shared" si="9"/>
        <v>0</v>
      </c>
      <c r="I25" s="224">
        <f>'Labor Rates'!H25</f>
        <v>0</v>
      </c>
      <c r="J25" s="229">
        <f t="shared" si="10"/>
        <v>0</v>
      </c>
      <c r="K25" s="300">
        <f t="shared" si="11"/>
        <v>0</v>
      </c>
      <c r="L25" s="266"/>
      <c r="M25" s="214">
        <f>'Labor Rates'!K25</f>
        <v>0</v>
      </c>
      <c r="N25" s="226">
        <f t="shared" si="12"/>
        <v>0</v>
      </c>
      <c r="O25" s="224">
        <f>'Labor Rates'!M25</f>
        <v>0</v>
      </c>
      <c r="P25" s="226">
        <f t="shared" si="13"/>
        <v>0</v>
      </c>
      <c r="Q25" s="224">
        <f>'Labor Rates'!N25</f>
        <v>0</v>
      </c>
      <c r="R25" s="229">
        <f t="shared" si="14"/>
        <v>0</v>
      </c>
      <c r="S25" s="300">
        <f t="shared" si="0"/>
        <v>0</v>
      </c>
      <c r="T25" s="266"/>
      <c r="U25" s="214">
        <f>'Labor Rates'!Q25</f>
        <v>0</v>
      </c>
      <c r="V25" s="226">
        <f t="shared" si="15"/>
        <v>0</v>
      </c>
      <c r="W25" s="224">
        <f>'Labor Rates'!S25</f>
        <v>0</v>
      </c>
      <c r="X25" s="226">
        <f t="shared" si="16"/>
        <v>0</v>
      </c>
      <c r="Y25" s="224">
        <f>'Labor Rates'!T25</f>
        <v>0</v>
      </c>
      <c r="Z25" s="229">
        <f t="shared" si="17"/>
        <v>0</v>
      </c>
      <c r="AA25" s="300">
        <f t="shared" si="1"/>
        <v>0</v>
      </c>
      <c r="AB25" s="266"/>
      <c r="AC25" s="214">
        <f>'Labor Rates'!W25</f>
        <v>0</v>
      </c>
      <c r="AD25" s="226">
        <f t="shared" si="18"/>
        <v>0</v>
      </c>
      <c r="AE25" s="224">
        <f>'Labor Rates'!Y25</f>
        <v>0</v>
      </c>
      <c r="AF25" s="226">
        <f t="shared" si="19"/>
        <v>0</v>
      </c>
      <c r="AG25" s="224">
        <f>'Labor Rates'!Z25</f>
        <v>0</v>
      </c>
      <c r="AH25" s="229">
        <f t="shared" si="20"/>
        <v>0</v>
      </c>
      <c r="AI25" s="300">
        <f t="shared" si="2"/>
        <v>0</v>
      </c>
      <c r="AJ25" s="266"/>
      <c r="AK25" s="214">
        <f>'Labor Rates'!AC25</f>
        <v>0</v>
      </c>
      <c r="AL25" s="226">
        <f t="shared" si="21"/>
        <v>0</v>
      </c>
      <c r="AM25" s="224">
        <f>'Labor Rates'!AE25</f>
        <v>0</v>
      </c>
      <c r="AN25" s="226">
        <f t="shared" si="22"/>
        <v>0</v>
      </c>
      <c r="AO25" s="224">
        <f>'Labor Rates'!AF25</f>
        <v>0</v>
      </c>
      <c r="AP25" s="229">
        <f t="shared" si="23"/>
        <v>0</v>
      </c>
      <c r="AQ25" s="300">
        <f t="shared" si="3"/>
        <v>0</v>
      </c>
      <c r="AR25" s="231"/>
      <c r="AS25" s="214">
        <f>'Labor Rates'!AI25</f>
        <v>0</v>
      </c>
      <c r="AT25" s="226">
        <f t="shared" si="24"/>
        <v>0</v>
      </c>
      <c r="AU25" s="224">
        <f>'Labor Rates'!AK25</f>
        <v>0</v>
      </c>
      <c r="AV25" s="226">
        <f t="shared" si="25"/>
        <v>0</v>
      </c>
      <c r="AW25" s="224">
        <f>'Labor Rates'!AL25</f>
        <v>0</v>
      </c>
      <c r="AX25" s="229">
        <f t="shared" si="26"/>
        <v>0</v>
      </c>
      <c r="AY25" s="300">
        <f t="shared" si="4"/>
        <v>0</v>
      </c>
      <c r="AZ25" s="316">
        <f t="shared" si="5"/>
        <v>0</v>
      </c>
      <c r="BA25" s="315">
        <f t="shared" si="6"/>
        <v>0</v>
      </c>
      <c r="BB25" s="308">
        <f t="shared" si="7"/>
        <v>0</v>
      </c>
    </row>
    <row r="26" spans="1:54" x14ac:dyDescent="0.25">
      <c r="A26" s="11"/>
      <c r="B26" s="383" t="str">
        <f>IF(ISBLANK('Labor Rates'!C26),"",'Labor Rates'!C26)</f>
        <v/>
      </c>
      <c r="C26" s="384" t="str">
        <f>IF(ISBLANK('Labor Rates'!D26),"",'Labor Rates'!D26)</f>
        <v/>
      </c>
      <c r="D26" s="285"/>
      <c r="E26" s="226">
        <f>'Labor Rates'!E26</f>
        <v>0</v>
      </c>
      <c r="F26" s="226">
        <f t="shared" si="8"/>
        <v>0</v>
      </c>
      <c r="G26" s="224">
        <f>'Labor Rates'!G26</f>
        <v>0</v>
      </c>
      <c r="H26" s="226">
        <f t="shared" si="9"/>
        <v>0</v>
      </c>
      <c r="I26" s="224">
        <f>'Labor Rates'!H26</f>
        <v>0</v>
      </c>
      <c r="J26" s="229">
        <f t="shared" si="10"/>
        <v>0</v>
      </c>
      <c r="K26" s="300">
        <f t="shared" si="11"/>
        <v>0</v>
      </c>
      <c r="L26" s="266"/>
      <c r="M26" s="214">
        <f>'Labor Rates'!K26</f>
        <v>0</v>
      </c>
      <c r="N26" s="226">
        <f t="shared" si="12"/>
        <v>0</v>
      </c>
      <c r="O26" s="224">
        <f>'Labor Rates'!M26</f>
        <v>0</v>
      </c>
      <c r="P26" s="226">
        <f t="shared" si="13"/>
        <v>0</v>
      </c>
      <c r="Q26" s="224">
        <f>'Labor Rates'!N26</f>
        <v>0</v>
      </c>
      <c r="R26" s="229">
        <f t="shared" si="14"/>
        <v>0</v>
      </c>
      <c r="S26" s="300">
        <f t="shared" si="0"/>
        <v>0</v>
      </c>
      <c r="T26" s="266"/>
      <c r="U26" s="214">
        <f>'Labor Rates'!Q26</f>
        <v>0</v>
      </c>
      <c r="V26" s="226">
        <f t="shared" si="15"/>
        <v>0</v>
      </c>
      <c r="W26" s="224">
        <f>'Labor Rates'!S26</f>
        <v>0</v>
      </c>
      <c r="X26" s="226">
        <f t="shared" si="16"/>
        <v>0</v>
      </c>
      <c r="Y26" s="224">
        <f>'Labor Rates'!T26</f>
        <v>0</v>
      </c>
      <c r="Z26" s="229">
        <f t="shared" si="17"/>
        <v>0</v>
      </c>
      <c r="AA26" s="300">
        <f t="shared" si="1"/>
        <v>0</v>
      </c>
      <c r="AB26" s="266"/>
      <c r="AC26" s="214">
        <f>'Labor Rates'!W26</f>
        <v>0</v>
      </c>
      <c r="AD26" s="226">
        <f t="shared" si="18"/>
        <v>0</v>
      </c>
      <c r="AE26" s="224">
        <f>'Labor Rates'!Y26</f>
        <v>0</v>
      </c>
      <c r="AF26" s="226">
        <f t="shared" si="19"/>
        <v>0</v>
      </c>
      <c r="AG26" s="224">
        <f>'Labor Rates'!Z26</f>
        <v>0</v>
      </c>
      <c r="AH26" s="229">
        <f t="shared" si="20"/>
        <v>0</v>
      </c>
      <c r="AI26" s="300">
        <f t="shared" si="2"/>
        <v>0</v>
      </c>
      <c r="AJ26" s="266"/>
      <c r="AK26" s="214">
        <f>'Labor Rates'!AC26</f>
        <v>0</v>
      </c>
      <c r="AL26" s="226">
        <f t="shared" si="21"/>
        <v>0</v>
      </c>
      <c r="AM26" s="224">
        <f>'Labor Rates'!AE26</f>
        <v>0</v>
      </c>
      <c r="AN26" s="226">
        <f t="shared" si="22"/>
        <v>0</v>
      </c>
      <c r="AO26" s="224">
        <f>'Labor Rates'!AF26</f>
        <v>0</v>
      </c>
      <c r="AP26" s="229">
        <f t="shared" si="23"/>
        <v>0</v>
      </c>
      <c r="AQ26" s="300">
        <f t="shared" si="3"/>
        <v>0</v>
      </c>
      <c r="AR26" s="231"/>
      <c r="AS26" s="214">
        <f>'Labor Rates'!AI26</f>
        <v>0</v>
      </c>
      <c r="AT26" s="226">
        <f t="shared" si="24"/>
        <v>0</v>
      </c>
      <c r="AU26" s="224">
        <f>'Labor Rates'!AK26</f>
        <v>0</v>
      </c>
      <c r="AV26" s="226">
        <f t="shared" si="25"/>
        <v>0</v>
      </c>
      <c r="AW26" s="224">
        <f>'Labor Rates'!AL26</f>
        <v>0</v>
      </c>
      <c r="AX26" s="229">
        <f t="shared" si="26"/>
        <v>0</v>
      </c>
      <c r="AY26" s="300">
        <f t="shared" si="4"/>
        <v>0</v>
      </c>
      <c r="AZ26" s="316">
        <f t="shared" si="5"/>
        <v>0</v>
      </c>
      <c r="BA26" s="315">
        <f t="shared" si="6"/>
        <v>0</v>
      </c>
      <c r="BB26" s="308">
        <f t="shared" si="7"/>
        <v>0</v>
      </c>
    </row>
    <row r="27" spans="1:54" x14ac:dyDescent="0.25">
      <c r="A27" s="11"/>
      <c r="B27" s="383" t="str">
        <f>IF(ISBLANK('Labor Rates'!C27),"",'Labor Rates'!C27)</f>
        <v/>
      </c>
      <c r="C27" s="384" t="str">
        <f>IF(ISBLANK('Labor Rates'!D27),"",'Labor Rates'!D27)</f>
        <v/>
      </c>
      <c r="D27" s="285"/>
      <c r="E27" s="226">
        <f>'Labor Rates'!E27</f>
        <v>0</v>
      </c>
      <c r="F27" s="226">
        <f t="shared" si="8"/>
        <v>0</v>
      </c>
      <c r="G27" s="224">
        <f>'Labor Rates'!G27</f>
        <v>0</v>
      </c>
      <c r="H27" s="226">
        <f t="shared" si="9"/>
        <v>0</v>
      </c>
      <c r="I27" s="224">
        <f>'Labor Rates'!H27</f>
        <v>0</v>
      </c>
      <c r="J27" s="229">
        <f t="shared" si="10"/>
        <v>0</v>
      </c>
      <c r="K27" s="300">
        <f t="shared" si="11"/>
        <v>0</v>
      </c>
      <c r="L27" s="266"/>
      <c r="M27" s="214">
        <f>'Labor Rates'!K27</f>
        <v>0</v>
      </c>
      <c r="N27" s="226">
        <f t="shared" si="12"/>
        <v>0</v>
      </c>
      <c r="O27" s="224">
        <f>'Labor Rates'!M27</f>
        <v>0</v>
      </c>
      <c r="P27" s="226">
        <f t="shared" si="13"/>
        <v>0</v>
      </c>
      <c r="Q27" s="224">
        <f>'Labor Rates'!N27</f>
        <v>0</v>
      </c>
      <c r="R27" s="229">
        <f t="shared" si="14"/>
        <v>0</v>
      </c>
      <c r="S27" s="300">
        <f t="shared" si="0"/>
        <v>0</v>
      </c>
      <c r="T27" s="266"/>
      <c r="U27" s="214">
        <f>'Labor Rates'!Q27</f>
        <v>0</v>
      </c>
      <c r="V27" s="226">
        <f t="shared" si="15"/>
        <v>0</v>
      </c>
      <c r="W27" s="224">
        <f>'Labor Rates'!S27</f>
        <v>0</v>
      </c>
      <c r="X27" s="226">
        <f t="shared" si="16"/>
        <v>0</v>
      </c>
      <c r="Y27" s="224">
        <f>'Labor Rates'!T27</f>
        <v>0</v>
      </c>
      <c r="Z27" s="229">
        <f t="shared" si="17"/>
        <v>0</v>
      </c>
      <c r="AA27" s="300">
        <f t="shared" si="1"/>
        <v>0</v>
      </c>
      <c r="AB27" s="266"/>
      <c r="AC27" s="214">
        <f>'Labor Rates'!W27</f>
        <v>0</v>
      </c>
      <c r="AD27" s="226">
        <f t="shared" si="18"/>
        <v>0</v>
      </c>
      <c r="AE27" s="224">
        <f>'Labor Rates'!Y27</f>
        <v>0</v>
      </c>
      <c r="AF27" s="226">
        <f t="shared" si="19"/>
        <v>0</v>
      </c>
      <c r="AG27" s="224">
        <f>'Labor Rates'!Z27</f>
        <v>0</v>
      </c>
      <c r="AH27" s="229">
        <f t="shared" si="20"/>
        <v>0</v>
      </c>
      <c r="AI27" s="300">
        <f t="shared" si="2"/>
        <v>0</v>
      </c>
      <c r="AJ27" s="266"/>
      <c r="AK27" s="214">
        <f>'Labor Rates'!AC27</f>
        <v>0</v>
      </c>
      <c r="AL27" s="226">
        <f t="shared" si="21"/>
        <v>0</v>
      </c>
      <c r="AM27" s="224">
        <f>'Labor Rates'!AE27</f>
        <v>0</v>
      </c>
      <c r="AN27" s="226">
        <f t="shared" si="22"/>
        <v>0</v>
      </c>
      <c r="AO27" s="224">
        <f>'Labor Rates'!AF27</f>
        <v>0</v>
      </c>
      <c r="AP27" s="229">
        <f t="shared" si="23"/>
        <v>0</v>
      </c>
      <c r="AQ27" s="300">
        <f t="shared" si="3"/>
        <v>0</v>
      </c>
      <c r="AR27" s="231"/>
      <c r="AS27" s="214">
        <f>'Labor Rates'!AI27</f>
        <v>0</v>
      </c>
      <c r="AT27" s="226">
        <f t="shared" si="24"/>
        <v>0</v>
      </c>
      <c r="AU27" s="224">
        <f>'Labor Rates'!AK27</f>
        <v>0</v>
      </c>
      <c r="AV27" s="226">
        <f t="shared" si="25"/>
        <v>0</v>
      </c>
      <c r="AW27" s="224">
        <f>'Labor Rates'!AL27</f>
        <v>0</v>
      </c>
      <c r="AX27" s="229">
        <f t="shared" si="26"/>
        <v>0</v>
      </c>
      <c r="AY27" s="300">
        <f t="shared" si="4"/>
        <v>0</v>
      </c>
      <c r="AZ27" s="316">
        <f t="shared" si="5"/>
        <v>0</v>
      </c>
      <c r="BA27" s="315">
        <f t="shared" si="6"/>
        <v>0</v>
      </c>
      <c r="BB27" s="308">
        <f t="shared" si="7"/>
        <v>0</v>
      </c>
    </row>
    <row r="28" spans="1:54" x14ac:dyDescent="0.25">
      <c r="A28" s="11"/>
      <c r="B28" s="383" t="str">
        <f>IF(ISBLANK('Labor Rates'!C28),"",'Labor Rates'!C28)</f>
        <v/>
      </c>
      <c r="C28" s="384" t="str">
        <f>IF(ISBLANK('Labor Rates'!D28),"",'Labor Rates'!D28)</f>
        <v/>
      </c>
      <c r="D28" s="285"/>
      <c r="E28" s="226">
        <f>'Labor Rates'!E28</f>
        <v>0</v>
      </c>
      <c r="F28" s="226">
        <f t="shared" si="8"/>
        <v>0</v>
      </c>
      <c r="G28" s="224">
        <f>'Labor Rates'!G28</f>
        <v>0</v>
      </c>
      <c r="H28" s="226">
        <f t="shared" si="9"/>
        <v>0</v>
      </c>
      <c r="I28" s="224">
        <f>'Labor Rates'!H28</f>
        <v>0</v>
      </c>
      <c r="J28" s="229">
        <f t="shared" si="10"/>
        <v>0</v>
      </c>
      <c r="K28" s="300">
        <f t="shared" si="11"/>
        <v>0</v>
      </c>
      <c r="L28" s="266"/>
      <c r="M28" s="214">
        <f>'Labor Rates'!K28</f>
        <v>0</v>
      </c>
      <c r="N28" s="226">
        <f t="shared" si="12"/>
        <v>0</v>
      </c>
      <c r="O28" s="224">
        <f>'Labor Rates'!M28</f>
        <v>0</v>
      </c>
      <c r="P28" s="226">
        <f t="shared" si="13"/>
        <v>0</v>
      </c>
      <c r="Q28" s="224">
        <f>'Labor Rates'!N28</f>
        <v>0</v>
      </c>
      <c r="R28" s="229">
        <f t="shared" si="14"/>
        <v>0</v>
      </c>
      <c r="S28" s="300">
        <f t="shared" si="0"/>
        <v>0</v>
      </c>
      <c r="T28" s="266"/>
      <c r="U28" s="214">
        <f>'Labor Rates'!Q28</f>
        <v>0</v>
      </c>
      <c r="V28" s="226">
        <f t="shared" si="15"/>
        <v>0</v>
      </c>
      <c r="W28" s="224">
        <f>'Labor Rates'!S28</f>
        <v>0</v>
      </c>
      <c r="X28" s="226">
        <f t="shared" si="16"/>
        <v>0</v>
      </c>
      <c r="Y28" s="224">
        <f>'Labor Rates'!T28</f>
        <v>0</v>
      </c>
      <c r="Z28" s="229">
        <f t="shared" si="17"/>
        <v>0</v>
      </c>
      <c r="AA28" s="300">
        <f t="shared" si="1"/>
        <v>0</v>
      </c>
      <c r="AB28" s="266"/>
      <c r="AC28" s="214">
        <f>'Labor Rates'!W28</f>
        <v>0</v>
      </c>
      <c r="AD28" s="226">
        <f t="shared" si="18"/>
        <v>0</v>
      </c>
      <c r="AE28" s="224">
        <f>'Labor Rates'!Y28</f>
        <v>0</v>
      </c>
      <c r="AF28" s="226">
        <f t="shared" si="19"/>
        <v>0</v>
      </c>
      <c r="AG28" s="224">
        <f>'Labor Rates'!Z28</f>
        <v>0</v>
      </c>
      <c r="AH28" s="229">
        <f t="shared" si="20"/>
        <v>0</v>
      </c>
      <c r="AI28" s="300">
        <f t="shared" si="2"/>
        <v>0</v>
      </c>
      <c r="AJ28" s="266"/>
      <c r="AK28" s="214">
        <f>'Labor Rates'!AC28</f>
        <v>0</v>
      </c>
      <c r="AL28" s="226">
        <f t="shared" si="21"/>
        <v>0</v>
      </c>
      <c r="AM28" s="224">
        <f>'Labor Rates'!AE28</f>
        <v>0</v>
      </c>
      <c r="AN28" s="226">
        <f t="shared" si="22"/>
        <v>0</v>
      </c>
      <c r="AO28" s="224">
        <f>'Labor Rates'!AF28</f>
        <v>0</v>
      </c>
      <c r="AP28" s="229">
        <f t="shared" si="23"/>
        <v>0</v>
      </c>
      <c r="AQ28" s="300">
        <f t="shared" si="3"/>
        <v>0</v>
      </c>
      <c r="AR28" s="231"/>
      <c r="AS28" s="214">
        <f>'Labor Rates'!AI28</f>
        <v>0</v>
      </c>
      <c r="AT28" s="226">
        <f t="shared" si="24"/>
        <v>0</v>
      </c>
      <c r="AU28" s="224">
        <f>'Labor Rates'!AK28</f>
        <v>0</v>
      </c>
      <c r="AV28" s="226">
        <f t="shared" si="25"/>
        <v>0</v>
      </c>
      <c r="AW28" s="224">
        <f>'Labor Rates'!AL28</f>
        <v>0</v>
      </c>
      <c r="AX28" s="229">
        <f t="shared" si="26"/>
        <v>0</v>
      </c>
      <c r="AY28" s="300">
        <f t="shared" si="4"/>
        <v>0</v>
      </c>
      <c r="AZ28" s="316">
        <f t="shared" si="5"/>
        <v>0</v>
      </c>
      <c r="BA28" s="315">
        <f t="shared" si="6"/>
        <v>0</v>
      </c>
      <c r="BB28" s="308">
        <f t="shared" si="7"/>
        <v>0</v>
      </c>
    </row>
    <row r="29" spans="1:54" x14ac:dyDescent="0.25">
      <c r="A29" s="11"/>
      <c r="B29" s="383" t="str">
        <f>IF(ISBLANK('Labor Rates'!C29),"",'Labor Rates'!C29)</f>
        <v/>
      </c>
      <c r="C29" s="384" t="str">
        <f>IF(ISBLANK('Labor Rates'!D29),"",'Labor Rates'!D29)</f>
        <v/>
      </c>
      <c r="D29" s="285"/>
      <c r="E29" s="226">
        <f>'Labor Rates'!E29</f>
        <v>0</v>
      </c>
      <c r="F29" s="226">
        <f t="shared" si="8"/>
        <v>0</v>
      </c>
      <c r="G29" s="224">
        <f>'Labor Rates'!G29</f>
        <v>0</v>
      </c>
      <c r="H29" s="226">
        <f t="shared" si="9"/>
        <v>0</v>
      </c>
      <c r="I29" s="224">
        <f>'Labor Rates'!H29</f>
        <v>0</v>
      </c>
      <c r="J29" s="229">
        <f t="shared" si="10"/>
        <v>0</v>
      </c>
      <c r="K29" s="300">
        <f t="shared" si="11"/>
        <v>0</v>
      </c>
      <c r="L29" s="266"/>
      <c r="M29" s="214">
        <f>'Labor Rates'!K29</f>
        <v>0</v>
      </c>
      <c r="N29" s="226">
        <f t="shared" si="12"/>
        <v>0</v>
      </c>
      <c r="O29" s="224">
        <f>'Labor Rates'!M29</f>
        <v>0</v>
      </c>
      <c r="P29" s="226">
        <f t="shared" si="13"/>
        <v>0</v>
      </c>
      <c r="Q29" s="224">
        <f>'Labor Rates'!N29</f>
        <v>0</v>
      </c>
      <c r="R29" s="229">
        <f t="shared" si="14"/>
        <v>0</v>
      </c>
      <c r="S29" s="300">
        <f t="shared" si="0"/>
        <v>0</v>
      </c>
      <c r="T29" s="266"/>
      <c r="U29" s="214">
        <f>'Labor Rates'!Q29</f>
        <v>0</v>
      </c>
      <c r="V29" s="226">
        <f t="shared" si="15"/>
        <v>0</v>
      </c>
      <c r="W29" s="224">
        <f>'Labor Rates'!S29</f>
        <v>0</v>
      </c>
      <c r="X29" s="226">
        <f t="shared" si="16"/>
        <v>0</v>
      </c>
      <c r="Y29" s="224">
        <f>'Labor Rates'!T29</f>
        <v>0</v>
      </c>
      <c r="Z29" s="229">
        <f t="shared" si="17"/>
        <v>0</v>
      </c>
      <c r="AA29" s="300">
        <f t="shared" si="1"/>
        <v>0</v>
      </c>
      <c r="AB29" s="266"/>
      <c r="AC29" s="214">
        <f>'Labor Rates'!W29</f>
        <v>0</v>
      </c>
      <c r="AD29" s="226">
        <f t="shared" si="18"/>
        <v>0</v>
      </c>
      <c r="AE29" s="224">
        <f>'Labor Rates'!Y29</f>
        <v>0</v>
      </c>
      <c r="AF29" s="226">
        <f t="shared" si="19"/>
        <v>0</v>
      </c>
      <c r="AG29" s="224">
        <f>'Labor Rates'!Z29</f>
        <v>0</v>
      </c>
      <c r="AH29" s="229">
        <f t="shared" si="20"/>
        <v>0</v>
      </c>
      <c r="AI29" s="300">
        <f t="shared" si="2"/>
        <v>0</v>
      </c>
      <c r="AJ29" s="266"/>
      <c r="AK29" s="214">
        <f>'Labor Rates'!AC29</f>
        <v>0</v>
      </c>
      <c r="AL29" s="226">
        <f t="shared" si="21"/>
        <v>0</v>
      </c>
      <c r="AM29" s="224">
        <f>'Labor Rates'!AE29</f>
        <v>0</v>
      </c>
      <c r="AN29" s="226">
        <f t="shared" si="22"/>
        <v>0</v>
      </c>
      <c r="AO29" s="224">
        <f>'Labor Rates'!AF29</f>
        <v>0</v>
      </c>
      <c r="AP29" s="229">
        <f t="shared" si="23"/>
        <v>0</v>
      </c>
      <c r="AQ29" s="300">
        <f t="shared" si="3"/>
        <v>0</v>
      </c>
      <c r="AR29" s="231"/>
      <c r="AS29" s="214">
        <f>'Labor Rates'!AI29</f>
        <v>0</v>
      </c>
      <c r="AT29" s="226">
        <f t="shared" si="24"/>
        <v>0</v>
      </c>
      <c r="AU29" s="224">
        <f>'Labor Rates'!AK29</f>
        <v>0</v>
      </c>
      <c r="AV29" s="226">
        <f t="shared" si="25"/>
        <v>0</v>
      </c>
      <c r="AW29" s="224">
        <f>'Labor Rates'!AL29</f>
        <v>0</v>
      </c>
      <c r="AX29" s="229">
        <f t="shared" si="26"/>
        <v>0</v>
      </c>
      <c r="AY29" s="300">
        <f t="shared" si="4"/>
        <v>0</v>
      </c>
      <c r="AZ29" s="316">
        <f t="shared" si="5"/>
        <v>0</v>
      </c>
      <c r="BA29" s="315">
        <f t="shared" si="6"/>
        <v>0</v>
      </c>
      <c r="BB29" s="308">
        <f t="shared" si="7"/>
        <v>0</v>
      </c>
    </row>
    <row r="30" spans="1:54" x14ac:dyDescent="0.25">
      <c r="A30" s="11"/>
      <c r="B30" s="383" t="str">
        <f>IF(ISBLANK('Labor Rates'!C30),"",'Labor Rates'!C30)</f>
        <v/>
      </c>
      <c r="C30" s="384" t="str">
        <f>IF(ISBLANK('Labor Rates'!D30),"",'Labor Rates'!D30)</f>
        <v/>
      </c>
      <c r="D30" s="285"/>
      <c r="E30" s="226">
        <f>'Labor Rates'!E30</f>
        <v>0</v>
      </c>
      <c r="F30" s="226">
        <f t="shared" si="8"/>
        <v>0</v>
      </c>
      <c r="G30" s="224">
        <f>'Labor Rates'!G30</f>
        <v>0</v>
      </c>
      <c r="H30" s="226">
        <f t="shared" si="9"/>
        <v>0</v>
      </c>
      <c r="I30" s="224">
        <f>'Labor Rates'!H30</f>
        <v>0</v>
      </c>
      <c r="J30" s="229">
        <f t="shared" si="10"/>
        <v>0</v>
      </c>
      <c r="K30" s="300">
        <f t="shared" si="11"/>
        <v>0</v>
      </c>
      <c r="L30" s="266"/>
      <c r="M30" s="214">
        <f>'Labor Rates'!K30</f>
        <v>0</v>
      </c>
      <c r="N30" s="226">
        <f t="shared" si="12"/>
        <v>0</v>
      </c>
      <c r="O30" s="224">
        <f>'Labor Rates'!M30</f>
        <v>0</v>
      </c>
      <c r="P30" s="226">
        <f t="shared" si="13"/>
        <v>0</v>
      </c>
      <c r="Q30" s="224">
        <f>'Labor Rates'!N30</f>
        <v>0</v>
      </c>
      <c r="R30" s="229">
        <f t="shared" si="14"/>
        <v>0</v>
      </c>
      <c r="S30" s="300">
        <f t="shared" si="0"/>
        <v>0</v>
      </c>
      <c r="T30" s="266"/>
      <c r="U30" s="214">
        <f>'Labor Rates'!Q30</f>
        <v>0</v>
      </c>
      <c r="V30" s="226">
        <f t="shared" si="15"/>
        <v>0</v>
      </c>
      <c r="W30" s="224">
        <f>'Labor Rates'!S30</f>
        <v>0</v>
      </c>
      <c r="X30" s="226">
        <f t="shared" si="16"/>
        <v>0</v>
      </c>
      <c r="Y30" s="224">
        <f>'Labor Rates'!T30</f>
        <v>0</v>
      </c>
      <c r="Z30" s="229">
        <f t="shared" si="17"/>
        <v>0</v>
      </c>
      <c r="AA30" s="300">
        <f t="shared" si="1"/>
        <v>0</v>
      </c>
      <c r="AB30" s="266"/>
      <c r="AC30" s="214">
        <f>'Labor Rates'!W30</f>
        <v>0</v>
      </c>
      <c r="AD30" s="226">
        <f t="shared" si="18"/>
        <v>0</v>
      </c>
      <c r="AE30" s="224">
        <f>'Labor Rates'!Y30</f>
        <v>0</v>
      </c>
      <c r="AF30" s="226">
        <f t="shared" si="19"/>
        <v>0</v>
      </c>
      <c r="AG30" s="224">
        <f>'Labor Rates'!Z30</f>
        <v>0</v>
      </c>
      <c r="AH30" s="229">
        <f t="shared" si="20"/>
        <v>0</v>
      </c>
      <c r="AI30" s="300">
        <f t="shared" si="2"/>
        <v>0</v>
      </c>
      <c r="AJ30" s="266"/>
      <c r="AK30" s="214">
        <f>'Labor Rates'!AC30</f>
        <v>0</v>
      </c>
      <c r="AL30" s="226">
        <f t="shared" si="21"/>
        <v>0</v>
      </c>
      <c r="AM30" s="224">
        <f>'Labor Rates'!AE30</f>
        <v>0</v>
      </c>
      <c r="AN30" s="226">
        <f t="shared" si="22"/>
        <v>0</v>
      </c>
      <c r="AO30" s="224">
        <f>'Labor Rates'!AF30</f>
        <v>0</v>
      </c>
      <c r="AP30" s="229">
        <f t="shared" si="23"/>
        <v>0</v>
      </c>
      <c r="AQ30" s="300">
        <f t="shared" si="3"/>
        <v>0</v>
      </c>
      <c r="AR30" s="231"/>
      <c r="AS30" s="214">
        <f>'Labor Rates'!AI30</f>
        <v>0</v>
      </c>
      <c r="AT30" s="226">
        <f t="shared" si="24"/>
        <v>0</v>
      </c>
      <c r="AU30" s="224">
        <f>'Labor Rates'!AK30</f>
        <v>0</v>
      </c>
      <c r="AV30" s="226">
        <f t="shared" si="25"/>
        <v>0</v>
      </c>
      <c r="AW30" s="224">
        <f>'Labor Rates'!AL30</f>
        <v>0</v>
      </c>
      <c r="AX30" s="229">
        <f t="shared" si="26"/>
        <v>0</v>
      </c>
      <c r="AY30" s="300">
        <f t="shared" si="4"/>
        <v>0</v>
      </c>
      <c r="AZ30" s="316">
        <f t="shared" si="5"/>
        <v>0</v>
      </c>
      <c r="BA30" s="315">
        <f t="shared" si="6"/>
        <v>0</v>
      </c>
      <c r="BB30" s="308">
        <f t="shared" si="7"/>
        <v>0</v>
      </c>
    </row>
    <row r="31" spans="1:54" x14ac:dyDescent="0.25">
      <c r="A31" s="11"/>
      <c r="B31" s="383" t="str">
        <f>IF(ISBLANK('Labor Rates'!C31),"",'Labor Rates'!C31)</f>
        <v/>
      </c>
      <c r="C31" s="384" t="str">
        <f>IF(ISBLANK('Labor Rates'!D31),"",'Labor Rates'!D31)</f>
        <v/>
      </c>
      <c r="D31" s="285"/>
      <c r="E31" s="226">
        <f>'Labor Rates'!E31</f>
        <v>0</v>
      </c>
      <c r="F31" s="226">
        <f t="shared" si="8"/>
        <v>0</v>
      </c>
      <c r="G31" s="224">
        <f>'Labor Rates'!G31</f>
        <v>0</v>
      </c>
      <c r="H31" s="226">
        <f t="shared" si="9"/>
        <v>0</v>
      </c>
      <c r="I31" s="224">
        <f>'Labor Rates'!H31</f>
        <v>0</v>
      </c>
      <c r="J31" s="229">
        <f t="shared" si="10"/>
        <v>0</v>
      </c>
      <c r="K31" s="300">
        <f t="shared" si="11"/>
        <v>0</v>
      </c>
      <c r="L31" s="266"/>
      <c r="M31" s="214">
        <f>'Labor Rates'!K31</f>
        <v>0</v>
      </c>
      <c r="N31" s="226">
        <f t="shared" si="12"/>
        <v>0</v>
      </c>
      <c r="O31" s="224">
        <f>'Labor Rates'!M31</f>
        <v>0</v>
      </c>
      <c r="P31" s="226">
        <f t="shared" si="13"/>
        <v>0</v>
      </c>
      <c r="Q31" s="224">
        <f>'Labor Rates'!N31</f>
        <v>0</v>
      </c>
      <c r="R31" s="229">
        <f t="shared" si="14"/>
        <v>0</v>
      </c>
      <c r="S31" s="300">
        <f t="shared" si="0"/>
        <v>0</v>
      </c>
      <c r="T31" s="266"/>
      <c r="U31" s="214">
        <f>'Labor Rates'!Q31</f>
        <v>0</v>
      </c>
      <c r="V31" s="226">
        <f t="shared" si="15"/>
        <v>0</v>
      </c>
      <c r="W31" s="224">
        <f>'Labor Rates'!S31</f>
        <v>0</v>
      </c>
      <c r="X31" s="226">
        <f t="shared" si="16"/>
        <v>0</v>
      </c>
      <c r="Y31" s="224">
        <f>'Labor Rates'!T31</f>
        <v>0</v>
      </c>
      <c r="Z31" s="229">
        <f t="shared" si="17"/>
        <v>0</v>
      </c>
      <c r="AA31" s="300">
        <f t="shared" si="1"/>
        <v>0</v>
      </c>
      <c r="AB31" s="266"/>
      <c r="AC31" s="214">
        <f>'Labor Rates'!W31</f>
        <v>0</v>
      </c>
      <c r="AD31" s="226">
        <f t="shared" si="18"/>
        <v>0</v>
      </c>
      <c r="AE31" s="224">
        <f>'Labor Rates'!Y31</f>
        <v>0</v>
      </c>
      <c r="AF31" s="226">
        <f t="shared" si="19"/>
        <v>0</v>
      </c>
      <c r="AG31" s="224">
        <f>'Labor Rates'!Z31</f>
        <v>0</v>
      </c>
      <c r="AH31" s="229">
        <f t="shared" si="20"/>
        <v>0</v>
      </c>
      <c r="AI31" s="300">
        <f t="shared" si="2"/>
        <v>0</v>
      </c>
      <c r="AJ31" s="266"/>
      <c r="AK31" s="214">
        <f>'Labor Rates'!AC31</f>
        <v>0</v>
      </c>
      <c r="AL31" s="226">
        <f t="shared" si="21"/>
        <v>0</v>
      </c>
      <c r="AM31" s="224">
        <f>'Labor Rates'!AE31</f>
        <v>0</v>
      </c>
      <c r="AN31" s="226">
        <f t="shared" si="22"/>
        <v>0</v>
      </c>
      <c r="AO31" s="224">
        <f>'Labor Rates'!AF31</f>
        <v>0</v>
      </c>
      <c r="AP31" s="229">
        <f t="shared" si="23"/>
        <v>0</v>
      </c>
      <c r="AQ31" s="300">
        <f t="shared" si="3"/>
        <v>0</v>
      </c>
      <c r="AR31" s="231"/>
      <c r="AS31" s="214">
        <f>'Labor Rates'!AI31</f>
        <v>0</v>
      </c>
      <c r="AT31" s="226">
        <f t="shared" si="24"/>
        <v>0</v>
      </c>
      <c r="AU31" s="224">
        <f>'Labor Rates'!AK31</f>
        <v>0</v>
      </c>
      <c r="AV31" s="226">
        <f t="shared" si="25"/>
        <v>0</v>
      </c>
      <c r="AW31" s="224">
        <f>'Labor Rates'!AL31</f>
        <v>0</v>
      </c>
      <c r="AX31" s="229">
        <f t="shared" si="26"/>
        <v>0</v>
      </c>
      <c r="AY31" s="300">
        <f t="shared" si="4"/>
        <v>0</v>
      </c>
      <c r="AZ31" s="316">
        <f t="shared" si="5"/>
        <v>0</v>
      </c>
      <c r="BA31" s="315">
        <f t="shared" si="6"/>
        <v>0</v>
      </c>
      <c r="BB31" s="308">
        <f t="shared" si="7"/>
        <v>0</v>
      </c>
    </row>
    <row r="32" spans="1:54" x14ac:dyDescent="0.25">
      <c r="A32" s="11"/>
      <c r="B32" s="5" t="s">
        <v>335</v>
      </c>
      <c r="C32" s="10"/>
      <c r="D32" s="286">
        <f>SUM(D8:D31)</f>
        <v>0</v>
      </c>
      <c r="E32" s="225"/>
      <c r="F32" s="227">
        <f>SUM(F8:F31)</f>
        <v>0</v>
      </c>
      <c r="G32" s="10"/>
      <c r="H32" s="227"/>
      <c r="I32" s="10"/>
      <c r="J32" s="10"/>
      <c r="K32" s="279"/>
      <c r="L32" s="258">
        <f>SUM(L8:L31)</f>
        <v>0</v>
      </c>
      <c r="M32" s="6"/>
      <c r="N32" s="227">
        <f>SUM(N8:N31)</f>
        <v>0</v>
      </c>
      <c r="O32" s="10"/>
      <c r="P32" s="10"/>
      <c r="Q32" s="10"/>
      <c r="R32" s="10"/>
      <c r="S32" s="279"/>
      <c r="T32" s="258">
        <f>SUM(T8:T31)</f>
        <v>0</v>
      </c>
      <c r="U32" s="6"/>
      <c r="V32" s="227">
        <f>SUM(V8:V31)</f>
        <v>0</v>
      </c>
      <c r="W32" s="10"/>
      <c r="X32" s="10"/>
      <c r="Y32" s="10"/>
      <c r="Z32" s="10"/>
      <c r="AA32" s="279"/>
      <c r="AB32" s="258">
        <f>SUM(AB8:AB31)</f>
        <v>0</v>
      </c>
      <c r="AC32" s="6"/>
      <c r="AD32" s="227">
        <f>SUM(AD8:AD31)</f>
        <v>0</v>
      </c>
      <c r="AE32" s="10"/>
      <c r="AF32" s="10"/>
      <c r="AG32" s="10"/>
      <c r="AH32" s="10"/>
      <c r="AI32" s="279"/>
      <c r="AJ32" s="258">
        <f>SUM(AJ8:AJ31)</f>
        <v>0</v>
      </c>
      <c r="AK32" s="6"/>
      <c r="AL32" s="227">
        <f>SUM(AL8:AL31)</f>
        <v>0</v>
      </c>
      <c r="AM32" s="10"/>
      <c r="AN32" s="10"/>
      <c r="AO32" s="10"/>
      <c r="AP32" s="10"/>
      <c r="AQ32" s="279"/>
      <c r="AR32" s="14">
        <f>SUM(AR8:AR31)</f>
        <v>0</v>
      </c>
      <c r="AS32" s="6"/>
      <c r="AT32" s="227">
        <f>SUM(AT8:AT31)</f>
        <v>0</v>
      </c>
      <c r="AU32" s="10"/>
      <c r="AV32" s="10"/>
      <c r="AW32" s="10"/>
      <c r="AX32" s="10"/>
      <c r="AY32" s="279"/>
      <c r="AZ32" s="37">
        <f>SUM(AZ8:AZ31)</f>
        <v>0</v>
      </c>
      <c r="BA32" s="328">
        <f>F32+N32+V32+AD32+AL32+AT32</f>
        <v>0</v>
      </c>
      <c r="BB32" s="315">
        <f>SUM(BB8:BB31)</f>
        <v>0</v>
      </c>
    </row>
    <row r="33" spans="1:53" x14ac:dyDescent="0.25">
      <c r="A33" s="26"/>
      <c r="B33" s="382" t="s">
        <v>329</v>
      </c>
      <c r="C33" s="9"/>
      <c r="D33" s="288"/>
      <c r="E33" s="8"/>
      <c r="F33" s="215"/>
      <c r="G33" s="215"/>
      <c r="H33" s="228">
        <f>SUM(H8:H31)</f>
        <v>0</v>
      </c>
      <c r="I33" s="215"/>
      <c r="J33" s="215"/>
      <c r="K33" s="300">
        <f>H33</f>
        <v>0</v>
      </c>
      <c r="L33" s="260"/>
      <c r="M33" s="8"/>
      <c r="N33" s="215"/>
      <c r="O33" s="215"/>
      <c r="P33" s="228">
        <f>SUM(P8:P31)</f>
        <v>0</v>
      </c>
      <c r="Q33" s="215"/>
      <c r="R33" s="215"/>
      <c r="S33" s="300">
        <f>P33</f>
        <v>0</v>
      </c>
      <c r="T33" s="260"/>
      <c r="U33" s="8"/>
      <c r="V33" s="215"/>
      <c r="W33" s="215"/>
      <c r="X33" s="228">
        <f>SUM(X8:X31)</f>
        <v>0</v>
      </c>
      <c r="Y33" s="215"/>
      <c r="Z33" s="215"/>
      <c r="AA33" s="300">
        <f>X33</f>
        <v>0</v>
      </c>
      <c r="AB33" s="260"/>
      <c r="AC33" s="8"/>
      <c r="AD33" s="215"/>
      <c r="AE33" s="215"/>
      <c r="AF33" s="228">
        <f>SUM(AF8:AF31)</f>
        <v>0</v>
      </c>
      <c r="AG33" s="215"/>
      <c r="AH33" s="215"/>
      <c r="AI33" s="300">
        <f>AF33</f>
        <v>0</v>
      </c>
      <c r="AJ33" s="260"/>
      <c r="AK33" s="8"/>
      <c r="AL33" s="215"/>
      <c r="AM33" s="215"/>
      <c r="AN33" s="228">
        <f>SUM(AN8:AN31)</f>
        <v>0</v>
      </c>
      <c r="AO33" s="215"/>
      <c r="AP33" s="215"/>
      <c r="AQ33" s="300">
        <f>AN33</f>
        <v>0</v>
      </c>
      <c r="AR33" s="15"/>
      <c r="AS33" s="8"/>
      <c r="AT33" s="215"/>
      <c r="AU33" s="215"/>
      <c r="AV33" s="228">
        <f>SUM(AV8:AV31)</f>
        <v>0</v>
      </c>
      <c r="AW33" s="215"/>
      <c r="AX33" s="215"/>
      <c r="AY33" s="300">
        <f>AV33</f>
        <v>0</v>
      </c>
      <c r="AZ33" s="40"/>
      <c r="BA33" s="305">
        <f>K33+S33+AA33+AI33+AQ33+AY33</f>
        <v>0</v>
      </c>
    </row>
    <row r="34" spans="1:53" hidden="1" x14ac:dyDescent="0.25">
      <c r="A34" s="26"/>
      <c r="B34" s="7" t="str">
        <f>Base!B34</f>
        <v>Insert line(s) &amp; title(s) for any other F/B rates</v>
      </c>
      <c r="C34" s="9"/>
      <c r="D34" s="289">
        <f>F32</f>
        <v>0</v>
      </c>
      <c r="E34" s="230">
        <v>0</v>
      </c>
      <c r="F34" s="215"/>
      <c r="G34" s="215"/>
      <c r="H34" s="215"/>
      <c r="I34" s="215"/>
      <c r="J34" s="215"/>
      <c r="K34" s="280">
        <f>D34*E34</f>
        <v>0</v>
      </c>
      <c r="L34" s="267">
        <f>N32</f>
        <v>0</v>
      </c>
      <c r="M34" s="230"/>
      <c r="N34" s="215"/>
      <c r="O34" s="215"/>
      <c r="P34" s="215"/>
      <c r="Q34" s="215"/>
      <c r="R34" s="215"/>
      <c r="S34" s="280">
        <f>L34*M34</f>
        <v>0</v>
      </c>
      <c r="T34" s="267">
        <f>V32</f>
        <v>0</v>
      </c>
      <c r="U34" s="230"/>
      <c r="V34" s="215"/>
      <c r="W34" s="215"/>
      <c r="X34" s="215"/>
      <c r="Y34" s="215"/>
      <c r="Z34" s="215"/>
      <c r="AA34" s="280">
        <f>T34*U34</f>
        <v>0</v>
      </c>
      <c r="AB34" s="267">
        <f>AD32</f>
        <v>0</v>
      </c>
      <c r="AC34" s="230"/>
      <c r="AD34" s="215"/>
      <c r="AE34" s="215"/>
      <c r="AF34" s="215"/>
      <c r="AG34" s="215"/>
      <c r="AH34" s="215"/>
      <c r="AI34" s="280">
        <f>AB34*AC34</f>
        <v>0</v>
      </c>
      <c r="AJ34" s="267">
        <f>AL32</f>
        <v>0</v>
      </c>
      <c r="AK34" s="230"/>
      <c r="AL34" s="215"/>
      <c r="AM34" s="215"/>
      <c r="AN34" s="215"/>
      <c r="AO34" s="215"/>
      <c r="AP34" s="215"/>
      <c r="AQ34" s="280">
        <f>AJ34*AK34</f>
        <v>0</v>
      </c>
      <c r="AR34" s="267">
        <f>AT32</f>
        <v>0</v>
      </c>
      <c r="AS34" s="230"/>
      <c r="AT34" s="215"/>
      <c r="AU34" s="215"/>
      <c r="AV34" s="215"/>
      <c r="AW34" s="215"/>
      <c r="AX34" s="215"/>
      <c r="AY34" s="280">
        <f>AR34*AS34</f>
        <v>0</v>
      </c>
      <c r="AZ34" s="40"/>
      <c r="BA34" s="305">
        <f>K34+S34+AA34+AI34+AQ34+AY34</f>
        <v>0</v>
      </c>
    </row>
    <row r="35" spans="1:53" x14ac:dyDescent="0.25">
      <c r="A35" s="26"/>
      <c r="B35" s="6" t="s">
        <v>48</v>
      </c>
      <c r="C35" s="10"/>
      <c r="D35" s="290"/>
      <c r="E35" s="6"/>
      <c r="F35" s="10"/>
      <c r="G35" s="10"/>
      <c r="H35" s="10"/>
      <c r="I35" s="10"/>
      <c r="J35" s="10"/>
      <c r="K35" s="279">
        <f>SUM(K33:K34)</f>
        <v>0</v>
      </c>
      <c r="L35" s="261"/>
      <c r="M35" s="6"/>
      <c r="N35" s="10"/>
      <c r="O35" s="10"/>
      <c r="P35" s="10"/>
      <c r="Q35" s="10"/>
      <c r="R35" s="10"/>
      <c r="S35" s="279">
        <f>SUM(S33:S34)</f>
        <v>0</v>
      </c>
      <c r="T35" s="261"/>
      <c r="U35" s="6"/>
      <c r="V35" s="10"/>
      <c r="W35" s="10"/>
      <c r="X35" s="10"/>
      <c r="Y35" s="10"/>
      <c r="Z35" s="10"/>
      <c r="AA35" s="279">
        <f>SUM(AA33:AA34)</f>
        <v>0</v>
      </c>
      <c r="AB35" s="261"/>
      <c r="AC35" s="6"/>
      <c r="AD35" s="10"/>
      <c r="AE35" s="10"/>
      <c r="AF35" s="10"/>
      <c r="AG35" s="10"/>
      <c r="AH35" s="10"/>
      <c r="AI35" s="279">
        <f>SUM(AI33:AI34)</f>
        <v>0</v>
      </c>
      <c r="AJ35" s="261"/>
      <c r="AK35" s="6"/>
      <c r="AL35" s="10"/>
      <c r="AM35" s="10"/>
      <c r="AN35" s="10"/>
      <c r="AO35" s="10"/>
      <c r="AP35" s="10"/>
      <c r="AQ35" s="279">
        <f>SUM(AQ33:AQ34)</f>
        <v>0</v>
      </c>
      <c r="AR35" s="16"/>
      <c r="AS35" s="6"/>
      <c r="AT35" s="10"/>
      <c r="AU35" s="10"/>
      <c r="AV35" s="10"/>
      <c r="AW35" s="10"/>
      <c r="AX35" s="10"/>
      <c r="AY35" s="279">
        <f>SUM(AY33:AY34)</f>
        <v>0</v>
      </c>
      <c r="AZ35" s="41"/>
      <c r="BA35" s="306">
        <f>SUM(D35:AY35)</f>
        <v>0</v>
      </c>
    </row>
    <row r="36" spans="1:53" x14ac:dyDescent="0.25">
      <c r="A36" s="26"/>
      <c r="B36" s="382" t="s">
        <v>331</v>
      </c>
      <c r="C36" s="9"/>
      <c r="D36" s="288"/>
      <c r="E36" s="8"/>
      <c r="F36" s="215"/>
      <c r="G36" s="215"/>
      <c r="H36" s="215"/>
      <c r="I36" s="215"/>
      <c r="J36" s="228">
        <f>SUM(J8:J31)</f>
        <v>0</v>
      </c>
      <c r="K36" s="300">
        <f>J36</f>
        <v>0</v>
      </c>
      <c r="L36" s="260"/>
      <c r="M36" s="8"/>
      <c r="N36" s="215"/>
      <c r="O36" s="215"/>
      <c r="P36" s="215"/>
      <c r="Q36" s="215"/>
      <c r="R36" s="228">
        <f>SUM(R8:R31)</f>
        <v>0</v>
      </c>
      <c r="S36" s="300">
        <f>R36</f>
        <v>0</v>
      </c>
      <c r="T36" s="260"/>
      <c r="U36" s="8"/>
      <c r="V36" s="215"/>
      <c r="W36" s="215"/>
      <c r="X36" s="215"/>
      <c r="Y36" s="215"/>
      <c r="Z36" s="228">
        <f>SUM(Z8:Z31)</f>
        <v>0</v>
      </c>
      <c r="AA36" s="300">
        <f>Z36</f>
        <v>0</v>
      </c>
      <c r="AB36" s="260"/>
      <c r="AC36" s="8"/>
      <c r="AD36" s="215"/>
      <c r="AE36" s="215"/>
      <c r="AF36" s="215"/>
      <c r="AG36" s="215"/>
      <c r="AH36" s="228">
        <f>SUM(AH8:AH31)</f>
        <v>0</v>
      </c>
      <c r="AI36" s="300">
        <f>AH36</f>
        <v>0</v>
      </c>
      <c r="AJ36" s="260"/>
      <c r="AK36" s="8"/>
      <c r="AL36" s="215"/>
      <c r="AM36" s="215"/>
      <c r="AN36" s="215"/>
      <c r="AO36" s="215"/>
      <c r="AP36" s="228">
        <f>SUM(AP8:AP31)</f>
        <v>0</v>
      </c>
      <c r="AQ36" s="300">
        <f>AP36</f>
        <v>0</v>
      </c>
      <c r="AR36" s="15"/>
      <c r="AS36" s="8"/>
      <c r="AT36" s="215"/>
      <c r="AU36" s="215"/>
      <c r="AV36" s="215"/>
      <c r="AW36" s="215"/>
      <c r="AX36" s="228">
        <f>SUM(AX8:AX31)</f>
        <v>0</v>
      </c>
      <c r="AY36" s="300">
        <f>AX36</f>
        <v>0</v>
      </c>
      <c r="AZ36" s="40"/>
      <c r="BA36" s="305">
        <f>K36+S36+AA36+AI36+AQ36+AY36</f>
        <v>0</v>
      </c>
    </row>
    <row r="37" spans="1:53" hidden="1" x14ac:dyDescent="0.25">
      <c r="A37" s="26"/>
      <c r="B37" s="7" t="str">
        <f>Base!B37</f>
        <v>Insert line(s) &amp; title(s) for any other O/H rates</v>
      </c>
      <c r="C37" s="9"/>
      <c r="D37" s="289">
        <f>F32+K35</f>
        <v>0</v>
      </c>
      <c r="E37" s="230">
        <v>0</v>
      </c>
      <c r="F37" s="215"/>
      <c r="G37" s="215"/>
      <c r="H37" s="215"/>
      <c r="I37" s="215"/>
      <c r="J37" s="215"/>
      <c r="K37" s="280">
        <f>D37*E37</f>
        <v>0</v>
      </c>
      <c r="L37" s="267">
        <f>N32+S35</f>
        <v>0</v>
      </c>
      <c r="M37" s="230"/>
      <c r="N37" s="215"/>
      <c r="O37" s="215"/>
      <c r="P37" s="215"/>
      <c r="Q37" s="215"/>
      <c r="R37" s="215"/>
      <c r="S37" s="280">
        <f>L37*M37</f>
        <v>0</v>
      </c>
      <c r="T37" s="267">
        <f>V32+AA35</f>
        <v>0</v>
      </c>
      <c r="U37" s="230"/>
      <c r="V37" s="215"/>
      <c r="W37" s="215"/>
      <c r="X37" s="215"/>
      <c r="Y37" s="215"/>
      <c r="Z37" s="215"/>
      <c r="AA37" s="280">
        <f>T37*U37</f>
        <v>0</v>
      </c>
      <c r="AB37" s="267">
        <f>AD32+AI35</f>
        <v>0</v>
      </c>
      <c r="AC37" s="230"/>
      <c r="AD37" s="215"/>
      <c r="AE37" s="215"/>
      <c r="AF37" s="215"/>
      <c r="AG37" s="215"/>
      <c r="AH37" s="215"/>
      <c r="AI37" s="280">
        <f>AB37*AC37</f>
        <v>0</v>
      </c>
      <c r="AJ37" s="267">
        <f>AL32+AQ35</f>
        <v>0</v>
      </c>
      <c r="AK37" s="230"/>
      <c r="AL37" s="215"/>
      <c r="AM37" s="215"/>
      <c r="AN37" s="215"/>
      <c r="AO37" s="215"/>
      <c r="AP37" s="215"/>
      <c r="AQ37" s="280">
        <f>AJ37*AK37</f>
        <v>0</v>
      </c>
      <c r="AR37" s="267">
        <f>AT32+AY35</f>
        <v>0</v>
      </c>
      <c r="AS37" s="230"/>
      <c r="AT37" s="215"/>
      <c r="AU37" s="215"/>
      <c r="AV37" s="215"/>
      <c r="AW37" s="215"/>
      <c r="AX37" s="215"/>
      <c r="AY37" s="280">
        <f>AR37*AS37</f>
        <v>0</v>
      </c>
      <c r="AZ37" s="40"/>
      <c r="BA37" s="305">
        <f>K37+S37+AA37+AI37+AQ37+AY37</f>
        <v>0</v>
      </c>
    </row>
    <row r="38" spans="1:53" x14ac:dyDescent="0.25">
      <c r="A38" s="26"/>
      <c r="B38" s="6" t="s">
        <v>49</v>
      </c>
      <c r="C38" s="10"/>
      <c r="D38" s="290"/>
      <c r="E38" s="6"/>
      <c r="F38" s="10"/>
      <c r="G38" s="10"/>
      <c r="H38" s="10"/>
      <c r="I38" s="10"/>
      <c r="J38" s="10"/>
      <c r="K38" s="279">
        <f>SUM(K36:K37)</f>
        <v>0</v>
      </c>
      <c r="L38" s="261"/>
      <c r="M38" s="6"/>
      <c r="N38" s="10"/>
      <c r="O38" s="10"/>
      <c r="P38" s="10"/>
      <c r="Q38" s="10"/>
      <c r="R38" s="10"/>
      <c r="S38" s="279">
        <f>SUM(S36:S37)</f>
        <v>0</v>
      </c>
      <c r="T38" s="261"/>
      <c r="U38" s="6"/>
      <c r="V38" s="10"/>
      <c r="W38" s="10"/>
      <c r="X38" s="10"/>
      <c r="Y38" s="10"/>
      <c r="Z38" s="10"/>
      <c r="AA38" s="279">
        <f>SUM(AA36:AA37)</f>
        <v>0</v>
      </c>
      <c r="AB38" s="261"/>
      <c r="AC38" s="6"/>
      <c r="AD38" s="10"/>
      <c r="AE38" s="10"/>
      <c r="AF38" s="10"/>
      <c r="AG38" s="10"/>
      <c r="AH38" s="10"/>
      <c r="AI38" s="279">
        <f>SUM(AI36:AI37)</f>
        <v>0</v>
      </c>
      <c r="AJ38" s="261"/>
      <c r="AK38" s="6"/>
      <c r="AL38" s="10"/>
      <c r="AM38" s="10"/>
      <c r="AN38" s="10"/>
      <c r="AO38" s="10"/>
      <c r="AP38" s="10"/>
      <c r="AQ38" s="279">
        <f>SUM(AQ36:AQ37)</f>
        <v>0</v>
      </c>
      <c r="AR38" s="16"/>
      <c r="AS38" s="6"/>
      <c r="AT38" s="10"/>
      <c r="AU38" s="10"/>
      <c r="AV38" s="10"/>
      <c r="AW38" s="10"/>
      <c r="AX38" s="10"/>
      <c r="AY38" s="279">
        <f>SUM(AY36:AY37)</f>
        <v>0</v>
      </c>
      <c r="AZ38" s="41"/>
      <c r="BA38" s="306">
        <f>K38+S38+AA38+AI38+AQ38+AY38</f>
        <v>0</v>
      </c>
    </row>
    <row r="39" spans="1:53" x14ac:dyDescent="0.25">
      <c r="A39" s="26" t="s">
        <v>70</v>
      </c>
      <c r="B39" s="2"/>
      <c r="C39" s="32" t="s">
        <v>28</v>
      </c>
      <c r="D39" s="287"/>
      <c r="E39" s="2"/>
      <c r="F39" s="9"/>
      <c r="G39" s="9"/>
      <c r="H39" s="9"/>
      <c r="I39" s="9"/>
      <c r="J39" s="9"/>
      <c r="K39" s="280"/>
      <c r="L39" s="259"/>
      <c r="M39" s="2"/>
      <c r="N39" s="9"/>
      <c r="O39" s="9"/>
      <c r="P39" s="9"/>
      <c r="Q39" s="9"/>
      <c r="R39" s="9"/>
      <c r="S39" s="280"/>
      <c r="T39" s="259"/>
      <c r="U39" s="2"/>
      <c r="V39" s="9"/>
      <c r="W39" s="9"/>
      <c r="X39" s="9"/>
      <c r="Y39" s="9"/>
      <c r="Z39" s="9"/>
      <c r="AA39" s="280"/>
      <c r="AB39" s="259"/>
      <c r="AC39" s="259"/>
      <c r="AD39" s="259"/>
      <c r="AE39" s="259"/>
      <c r="AF39" s="259"/>
      <c r="AG39" s="259"/>
      <c r="AH39" s="9"/>
      <c r="AI39" s="280"/>
      <c r="AJ39" s="259"/>
      <c r="AK39" s="259"/>
      <c r="AL39" s="259"/>
      <c r="AM39" s="259"/>
      <c r="AN39" s="259"/>
      <c r="AO39" s="259"/>
      <c r="AP39" s="9"/>
      <c r="AQ39" s="311"/>
      <c r="AR39" s="11"/>
      <c r="AS39" s="259"/>
      <c r="AT39" s="259"/>
      <c r="AU39" s="259"/>
      <c r="AV39" s="259"/>
      <c r="AW39" s="259"/>
      <c r="AX39" s="9"/>
      <c r="AY39" s="280"/>
      <c r="AZ39" s="321"/>
      <c r="BA39" s="305"/>
    </row>
    <row r="40" spans="1:53" ht="13" x14ac:dyDescent="0.3">
      <c r="A40" s="11"/>
      <c r="B40" s="382" t="str">
        <f>Base!B40</f>
        <v>Subcontract/Interorganizational Name - #01</v>
      </c>
      <c r="C40" s="283" t="s">
        <v>110</v>
      </c>
      <c r="D40" s="335"/>
      <c r="E40" s="333"/>
      <c r="F40" s="334"/>
      <c r="G40" s="334"/>
      <c r="H40" s="334"/>
      <c r="I40" s="334"/>
      <c r="J40" s="334"/>
      <c r="K40" s="278">
        <v>0</v>
      </c>
      <c r="L40" s="332"/>
      <c r="M40" s="333"/>
      <c r="N40" s="334"/>
      <c r="O40" s="334"/>
      <c r="P40" s="334"/>
      <c r="Q40" s="334"/>
      <c r="R40" s="334"/>
      <c r="S40" s="278">
        <v>0</v>
      </c>
      <c r="T40" s="332"/>
      <c r="U40" s="333"/>
      <c r="V40" s="334"/>
      <c r="W40" s="334"/>
      <c r="X40" s="334"/>
      <c r="Y40" s="334"/>
      <c r="Z40" s="334"/>
      <c r="AA40" s="278">
        <v>0</v>
      </c>
      <c r="AB40" s="332"/>
      <c r="AC40" s="333"/>
      <c r="AD40" s="334"/>
      <c r="AE40" s="334"/>
      <c r="AF40" s="334"/>
      <c r="AG40" s="334"/>
      <c r="AH40" s="334"/>
      <c r="AI40" s="278">
        <v>0</v>
      </c>
      <c r="AJ40" s="332"/>
      <c r="AK40" s="333"/>
      <c r="AL40" s="334"/>
      <c r="AM40" s="334"/>
      <c r="AN40" s="334"/>
      <c r="AO40" s="334"/>
      <c r="AP40" s="334"/>
      <c r="AQ40" s="278">
        <v>0</v>
      </c>
      <c r="AR40" s="336"/>
      <c r="AS40" s="332"/>
      <c r="AT40" s="332"/>
      <c r="AU40" s="332"/>
      <c r="AV40" s="332"/>
      <c r="AW40" s="332"/>
      <c r="AX40" s="334"/>
      <c r="AY40" s="278">
        <v>0</v>
      </c>
      <c r="AZ40" s="322"/>
      <c r="BA40" s="305">
        <f>K40+S40+AA40+AI40+AQ40+AY40</f>
        <v>0</v>
      </c>
    </row>
    <row r="41" spans="1:53" ht="13" x14ac:dyDescent="0.3">
      <c r="A41" s="11"/>
      <c r="B41" s="382" t="str">
        <f>Base!B41</f>
        <v>Subcontract/Interorganizational Name - #02</v>
      </c>
      <c r="C41" s="283" t="s">
        <v>110</v>
      </c>
      <c r="D41" s="335"/>
      <c r="E41" s="333"/>
      <c r="F41" s="334"/>
      <c r="G41" s="334"/>
      <c r="H41" s="334"/>
      <c r="I41" s="334"/>
      <c r="J41" s="334"/>
      <c r="K41" s="278"/>
      <c r="L41" s="332"/>
      <c r="M41" s="333"/>
      <c r="N41" s="334"/>
      <c r="O41" s="334"/>
      <c r="P41" s="334"/>
      <c r="Q41" s="334"/>
      <c r="R41" s="334"/>
      <c r="S41" s="278">
        <v>0</v>
      </c>
      <c r="T41" s="332"/>
      <c r="U41" s="333"/>
      <c r="V41" s="334"/>
      <c r="W41" s="334"/>
      <c r="X41" s="334"/>
      <c r="Y41" s="334"/>
      <c r="Z41" s="334"/>
      <c r="AA41" s="278">
        <v>0</v>
      </c>
      <c r="AB41" s="332"/>
      <c r="AC41" s="333"/>
      <c r="AD41" s="334"/>
      <c r="AE41" s="334"/>
      <c r="AF41" s="334"/>
      <c r="AG41" s="334"/>
      <c r="AH41" s="334"/>
      <c r="AI41" s="278">
        <v>0</v>
      </c>
      <c r="AJ41" s="332"/>
      <c r="AK41" s="333"/>
      <c r="AL41" s="334"/>
      <c r="AM41" s="334"/>
      <c r="AN41" s="334"/>
      <c r="AO41" s="334"/>
      <c r="AP41" s="334"/>
      <c r="AQ41" s="278"/>
      <c r="AR41" s="336"/>
      <c r="AS41" s="332"/>
      <c r="AT41" s="332"/>
      <c r="AU41" s="332"/>
      <c r="AV41" s="332"/>
      <c r="AW41" s="332"/>
      <c r="AX41" s="334"/>
      <c r="AY41" s="278"/>
      <c r="AZ41" s="322"/>
      <c r="BA41" s="305">
        <f>K41+S41+AA41+AI41+AQ41+AY41</f>
        <v>0</v>
      </c>
    </row>
    <row r="42" spans="1:53" ht="13" x14ac:dyDescent="0.3">
      <c r="A42" s="11"/>
      <c r="B42" s="382" t="str">
        <f>Base!B42</f>
        <v>Subcontract/Interorganizational Name - #03</v>
      </c>
      <c r="C42" s="283" t="s">
        <v>110</v>
      </c>
      <c r="D42" s="335"/>
      <c r="E42" s="333"/>
      <c r="F42" s="334"/>
      <c r="G42" s="334"/>
      <c r="H42" s="334"/>
      <c r="I42" s="334"/>
      <c r="J42" s="334"/>
      <c r="K42" s="278"/>
      <c r="L42" s="332"/>
      <c r="M42" s="333"/>
      <c r="N42" s="334"/>
      <c r="O42" s="334"/>
      <c r="P42" s="334"/>
      <c r="Q42" s="334"/>
      <c r="R42" s="334"/>
      <c r="S42" s="278">
        <v>0</v>
      </c>
      <c r="T42" s="332"/>
      <c r="U42" s="333"/>
      <c r="V42" s="334"/>
      <c r="W42" s="334"/>
      <c r="X42" s="334"/>
      <c r="Y42" s="334"/>
      <c r="Z42" s="334"/>
      <c r="AA42" s="278">
        <v>0</v>
      </c>
      <c r="AB42" s="332"/>
      <c r="AC42" s="333"/>
      <c r="AD42" s="334"/>
      <c r="AE42" s="334"/>
      <c r="AF42" s="334"/>
      <c r="AG42" s="334"/>
      <c r="AH42" s="334"/>
      <c r="AI42" s="278">
        <v>0</v>
      </c>
      <c r="AJ42" s="332"/>
      <c r="AK42" s="333"/>
      <c r="AL42" s="334"/>
      <c r="AM42" s="334"/>
      <c r="AN42" s="334"/>
      <c r="AO42" s="334"/>
      <c r="AP42" s="334"/>
      <c r="AQ42" s="278"/>
      <c r="AR42" s="336"/>
      <c r="AS42" s="332"/>
      <c r="AT42" s="332"/>
      <c r="AU42" s="332"/>
      <c r="AV42" s="332"/>
      <c r="AW42" s="332"/>
      <c r="AX42" s="334"/>
      <c r="AY42" s="278"/>
      <c r="AZ42" s="322"/>
      <c r="BA42" s="305">
        <f>K42+S42+AA42+AI42+AQ42+AY42</f>
        <v>0</v>
      </c>
    </row>
    <row r="43" spans="1:53" ht="23" x14ac:dyDescent="0.3">
      <c r="A43" s="11"/>
      <c r="B43" s="382" t="str">
        <f>Base!B43</f>
        <v xml:space="preserve">Insert line(s) for any additional Subcontractors/Interorganizational </v>
      </c>
      <c r="C43" s="283" t="s">
        <v>110</v>
      </c>
      <c r="D43" s="335"/>
      <c r="E43" s="333"/>
      <c r="F43" s="334"/>
      <c r="G43" s="334"/>
      <c r="H43" s="334"/>
      <c r="I43" s="334"/>
      <c r="J43" s="334"/>
      <c r="K43" s="278"/>
      <c r="L43" s="332"/>
      <c r="M43" s="333"/>
      <c r="N43" s="334"/>
      <c r="O43" s="334"/>
      <c r="P43" s="334"/>
      <c r="Q43" s="334"/>
      <c r="R43" s="334"/>
      <c r="S43" s="278">
        <v>0</v>
      </c>
      <c r="T43" s="332"/>
      <c r="U43" s="333"/>
      <c r="V43" s="334"/>
      <c r="W43" s="334"/>
      <c r="X43" s="334"/>
      <c r="Y43" s="334"/>
      <c r="Z43" s="334"/>
      <c r="AA43" s="278">
        <v>0</v>
      </c>
      <c r="AB43" s="332"/>
      <c r="AC43" s="333"/>
      <c r="AD43" s="334"/>
      <c r="AE43" s="334"/>
      <c r="AF43" s="334"/>
      <c r="AG43" s="334"/>
      <c r="AH43" s="334"/>
      <c r="AI43" s="278">
        <v>0</v>
      </c>
      <c r="AJ43" s="332"/>
      <c r="AK43" s="333"/>
      <c r="AL43" s="334"/>
      <c r="AM43" s="334"/>
      <c r="AN43" s="334"/>
      <c r="AO43" s="334"/>
      <c r="AP43" s="334"/>
      <c r="AQ43" s="278"/>
      <c r="AR43" s="336"/>
      <c r="AS43" s="332"/>
      <c r="AT43" s="332"/>
      <c r="AU43" s="332"/>
      <c r="AV43" s="332"/>
      <c r="AW43" s="332"/>
      <c r="AX43" s="334"/>
      <c r="AY43" s="278"/>
      <c r="AZ43" s="322"/>
      <c r="BA43" s="305">
        <f>K43+S43+AA43+AI43+AQ43+AY43</f>
        <v>0</v>
      </c>
    </row>
    <row r="44" spans="1:53" x14ac:dyDescent="0.25">
      <c r="A44" s="11"/>
      <c r="B44" s="6" t="s">
        <v>86</v>
      </c>
      <c r="C44" s="150"/>
      <c r="D44" s="290"/>
      <c r="E44" s="6"/>
      <c r="F44" s="10"/>
      <c r="G44" s="10"/>
      <c r="H44" s="10"/>
      <c r="I44" s="10"/>
      <c r="J44" s="10"/>
      <c r="K44" s="279">
        <f>SUM(K39:K43)</f>
        <v>0</v>
      </c>
      <c r="L44" s="261"/>
      <c r="M44" s="6"/>
      <c r="N44" s="10"/>
      <c r="O44" s="10"/>
      <c r="P44" s="10"/>
      <c r="Q44" s="10"/>
      <c r="R44" s="10"/>
      <c r="S44" s="279">
        <f>SUM(S39:S43)</f>
        <v>0</v>
      </c>
      <c r="T44" s="261"/>
      <c r="U44" s="6"/>
      <c r="V44" s="10"/>
      <c r="W44" s="10"/>
      <c r="X44" s="10"/>
      <c r="Y44" s="10"/>
      <c r="Z44" s="10"/>
      <c r="AA44" s="279">
        <f>SUM(AA39:AA43)</f>
        <v>0</v>
      </c>
      <c r="AB44" s="261"/>
      <c r="AC44" s="6"/>
      <c r="AD44" s="10"/>
      <c r="AE44" s="10"/>
      <c r="AF44" s="10"/>
      <c r="AG44" s="10"/>
      <c r="AH44" s="10"/>
      <c r="AI44" s="279">
        <f>SUM(AI39:AI43)</f>
        <v>0</v>
      </c>
      <c r="AJ44" s="261"/>
      <c r="AK44" s="6"/>
      <c r="AL44" s="10"/>
      <c r="AM44" s="10"/>
      <c r="AN44" s="10"/>
      <c r="AO44" s="10"/>
      <c r="AP44" s="10"/>
      <c r="AQ44" s="279">
        <f>SUM(AQ39:AQ43)</f>
        <v>0</v>
      </c>
      <c r="AR44" s="16"/>
      <c r="AS44" s="261"/>
      <c r="AT44" s="261"/>
      <c r="AU44" s="261"/>
      <c r="AV44" s="261"/>
      <c r="AW44" s="261"/>
      <c r="AX44" s="10"/>
      <c r="AY44" s="279">
        <f>SUM(AY39:AY43)</f>
        <v>0</v>
      </c>
      <c r="AZ44" s="323"/>
      <c r="BA44" s="306">
        <f>K44+S44+AA44+AI44+AQ44+AY44</f>
        <v>0</v>
      </c>
    </row>
    <row r="45" spans="1:53" x14ac:dyDescent="0.25">
      <c r="A45" s="26" t="s">
        <v>29</v>
      </c>
      <c r="B45" s="2"/>
      <c r="C45" s="284"/>
      <c r="D45" s="379" t="s">
        <v>334</v>
      </c>
      <c r="E45" s="380" t="s">
        <v>346</v>
      </c>
      <c r="F45" s="9"/>
      <c r="G45" s="9"/>
      <c r="H45" s="9"/>
      <c r="I45" s="9"/>
      <c r="J45" s="9"/>
      <c r="K45" s="280"/>
      <c r="L45" s="379" t="s">
        <v>334</v>
      </c>
      <c r="M45" s="380" t="s">
        <v>346</v>
      </c>
      <c r="N45" s="9"/>
      <c r="O45" s="9"/>
      <c r="P45" s="9"/>
      <c r="Q45" s="9"/>
      <c r="R45" s="9"/>
      <c r="S45" s="280"/>
      <c r="T45" s="379" t="s">
        <v>334</v>
      </c>
      <c r="U45" s="380" t="s">
        <v>346</v>
      </c>
      <c r="V45" s="9"/>
      <c r="W45" s="9"/>
      <c r="X45" s="9"/>
      <c r="Y45" s="9"/>
      <c r="Z45" s="9"/>
      <c r="AA45" s="280"/>
      <c r="AB45" s="379" t="s">
        <v>334</v>
      </c>
      <c r="AC45" s="380" t="s">
        <v>346</v>
      </c>
      <c r="AD45" s="9"/>
      <c r="AE45" s="9"/>
      <c r="AF45" s="9"/>
      <c r="AG45" s="9"/>
      <c r="AH45" s="9"/>
      <c r="AI45" s="280"/>
      <c r="AJ45" s="379" t="s">
        <v>334</v>
      </c>
      <c r="AK45" s="380" t="s">
        <v>346</v>
      </c>
      <c r="AL45" s="9"/>
      <c r="AM45" s="9"/>
      <c r="AN45" s="9"/>
      <c r="AO45" s="9"/>
      <c r="AP45" s="9"/>
      <c r="AQ45" s="280"/>
      <c r="AR45" s="379" t="s">
        <v>334</v>
      </c>
      <c r="AS45" s="380" t="s">
        <v>346</v>
      </c>
      <c r="AT45" s="259"/>
      <c r="AU45" s="259"/>
      <c r="AV45" s="259"/>
      <c r="AW45" s="259"/>
      <c r="AX45" s="9"/>
      <c r="AY45" s="280"/>
      <c r="AZ45" s="321"/>
      <c r="BA45" s="305"/>
    </row>
    <row r="46" spans="1:53" ht="13" x14ac:dyDescent="0.3">
      <c r="A46" s="11"/>
      <c r="B46" s="382" t="str">
        <f>Base!B46</f>
        <v>Consultant Name - #01</v>
      </c>
      <c r="C46" s="148" t="s">
        <v>111</v>
      </c>
      <c r="D46" s="285">
        <v>0</v>
      </c>
      <c r="E46" s="274">
        <v>0</v>
      </c>
      <c r="F46" s="331"/>
      <c r="G46" s="331"/>
      <c r="H46" s="331"/>
      <c r="I46" s="331"/>
      <c r="J46" s="331"/>
      <c r="K46" s="300">
        <f>D46*E46</f>
        <v>0</v>
      </c>
      <c r="L46" s="266">
        <v>0</v>
      </c>
      <c r="M46" s="274">
        <v>0</v>
      </c>
      <c r="N46" s="331"/>
      <c r="O46" s="331"/>
      <c r="P46" s="331"/>
      <c r="Q46" s="331"/>
      <c r="R46" s="331"/>
      <c r="S46" s="300">
        <f>L46*M46</f>
        <v>0</v>
      </c>
      <c r="T46" s="266">
        <v>0</v>
      </c>
      <c r="U46" s="274">
        <v>0</v>
      </c>
      <c r="V46" s="331"/>
      <c r="W46" s="331"/>
      <c r="X46" s="331"/>
      <c r="Y46" s="331"/>
      <c r="Z46" s="331"/>
      <c r="AA46" s="300">
        <f>T46*U46</f>
        <v>0</v>
      </c>
      <c r="AB46" s="266">
        <v>0</v>
      </c>
      <c r="AC46" s="274">
        <v>0</v>
      </c>
      <c r="AD46" s="331"/>
      <c r="AE46" s="331"/>
      <c r="AF46" s="331"/>
      <c r="AG46" s="331"/>
      <c r="AH46" s="331"/>
      <c r="AI46" s="300">
        <f>AB46*AC46</f>
        <v>0</v>
      </c>
      <c r="AJ46" s="266">
        <v>0</v>
      </c>
      <c r="AK46" s="274">
        <v>0</v>
      </c>
      <c r="AL46" s="331"/>
      <c r="AM46" s="331"/>
      <c r="AN46" s="331"/>
      <c r="AO46" s="331"/>
      <c r="AP46" s="331"/>
      <c r="AQ46" s="300">
        <f>AJ46*AK46</f>
        <v>0</v>
      </c>
      <c r="AR46" s="231">
        <v>0</v>
      </c>
      <c r="AS46" s="269">
        <v>0</v>
      </c>
      <c r="AT46" s="337"/>
      <c r="AU46" s="337"/>
      <c r="AV46" s="337"/>
      <c r="AW46" s="337"/>
      <c r="AX46" s="331"/>
      <c r="AY46" s="300">
        <f>AR46*AS46</f>
        <v>0</v>
      </c>
      <c r="AZ46" s="322"/>
      <c r="BA46" s="305">
        <f>K46+S46+AA46+AI46+AQ46+AY46</f>
        <v>0</v>
      </c>
    </row>
    <row r="47" spans="1:53" ht="13" x14ac:dyDescent="0.3">
      <c r="A47" s="11"/>
      <c r="B47" s="382" t="str">
        <f>Base!B47</f>
        <v>Consultant Name - #02</v>
      </c>
      <c r="C47" s="148" t="s">
        <v>111</v>
      </c>
      <c r="D47" s="285"/>
      <c r="E47" s="274"/>
      <c r="F47" s="331"/>
      <c r="G47" s="331"/>
      <c r="H47" s="331"/>
      <c r="I47" s="331"/>
      <c r="J47" s="331"/>
      <c r="K47" s="300">
        <f t="shared" ref="K47:K49" si="27">D47*E47</f>
        <v>0</v>
      </c>
      <c r="L47" s="266"/>
      <c r="M47" s="274"/>
      <c r="N47" s="331"/>
      <c r="O47" s="331"/>
      <c r="P47" s="331"/>
      <c r="Q47" s="331"/>
      <c r="R47" s="331"/>
      <c r="S47" s="300">
        <f t="shared" ref="S47:S49" si="28">L47*M47</f>
        <v>0</v>
      </c>
      <c r="T47" s="266"/>
      <c r="U47" s="274"/>
      <c r="V47" s="331"/>
      <c r="W47" s="331"/>
      <c r="X47" s="331"/>
      <c r="Y47" s="331"/>
      <c r="Z47" s="331"/>
      <c r="AA47" s="300">
        <f t="shared" ref="AA47:AA49" si="29">T47*U47</f>
        <v>0</v>
      </c>
      <c r="AB47" s="266"/>
      <c r="AC47" s="274"/>
      <c r="AD47" s="331"/>
      <c r="AE47" s="331"/>
      <c r="AF47" s="331"/>
      <c r="AG47" s="331"/>
      <c r="AH47" s="331"/>
      <c r="AI47" s="300">
        <f t="shared" ref="AI47:AI49" si="30">AB47*AC47</f>
        <v>0</v>
      </c>
      <c r="AJ47" s="266"/>
      <c r="AK47" s="274"/>
      <c r="AL47" s="331"/>
      <c r="AM47" s="331"/>
      <c r="AN47" s="331"/>
      <c r="AO47" s="331"/>
      <c r="AP47" s="331"/>
      <c r="AQ47" s="300">
        <f t="shared" ref="AQ47:AQ49" si="31">AJ47*AK47</f>
        <v>0</v>
      </c>
      <c r="AR47" s="231"/>
      <c r="AS47" s="269"/>
      <c r="AT47" s="337"/>
      <c r="AU47" s="337"/>
      <c r="AV47" s="337"/>
      <c r="AW47" s="337"/>
      <c r="AX47" s="331"/>
      <c r="AY47" s="300">
        <f t="shared" ref="AY47:AY49" si="32">AR47*AS47</f>
        <v>0</v>
      </c>
      <c r="AZ47" s="322"/>
      <c r="BA47" s="305">
        <f>K47+S47+AA47+AI47+AQ47+AY47</f>
        <v>0</v>
      </c>
    </row>
    <row r="48" spans="1:53" ht="13" x14ac:dyDescent="0.3">
      <c r="A48" s="11"/>
      <c r="B48" s="382" t="str">
        <f>Base!B48</f>
        <v>Consultant Name - #03</v>
      </c>
      <c r="C48" s="148" t="s">
        <v>111</v>
      </c>
      <c r="D48" s="285"/>
      <c r="E48" s="274"/>
      <c r="F48" s="331"/>
      <c r="G48" s="331"/>
      <c r="H48" s="331"/>
      <c r="I48" s="331"/>
      <c r="J48" s="331"/>
      <c r="K48" s="300">
        <f t="shared" si="27"/>
        <v>0</v>
      </c>
      <c r="L48" s="266"/>
      <c r="M48" s="274"/>
      <c r="N48" s="331"/>
      <c r="O48" s="331"/>
      <c r="P48" s="331"/>
      <c r="Q48" s="331"/>
      <c r="R48" s="331"/>
      <c r="S48" s="300">
        <f t="shared" si="28"/>
        <v>0</v>
      </c>
      <c r="T48" s="266"/>
      <c r="U48" s="274"/>
      <c r="V48" s="331"/>
      <c r="W48" s="331"/>
      <c r="X48" s="331"/>
      <c r="Y48" s="331"/>
      <c r="Z48" s="331"/>
      <c r="AA48" s="300">
        <f t="shared" si="29"/>
        <v>0</v>
      </c>
      <c r="AB48" s="266"/>
      <c r="AC48" s="274"/>
      <c r="AD48" s="331"/>
      <c r="AE48" s="331"/>
      <c r="AF48" s="331"/>
      <c r="AG48" s="331"/>
      <c r="AH48" s="331"/>
      <c r="AI48" s="300">
        <f t="shared" si="30"/>
        <v>0</v>
      </c>
      <c r="AJ48" s="266"/>
      <c r="AK48" s="274"/>
      <c r="AL48" s="331"/>
      <c r="AM48" s="331"/>
      <c r="AN48" s="331"/>
      <c r="AO48" s="331"/>
      <c r="AP48" s="331"/>
      <c r="AQ48" s="300">
        <f t="shared" si="31"/>
        <v>0</v>
      </c>
      <c r="AR48" s="231"/>
      <c r="AS48" s="269"/>
      <c r="AT48" s="337"/>
      <c r="AU48" s="337"/>
      <c r="AV48" s="337"/>
      <c r="AW48" s="337"/>
      <c r="AX48" s="331"/>
      <c r="AY48" s="300">
        <f t="shared" si="32"/>
        <v>0</v>
      </c>
      <c r="AZ48" s="322"/>
      <c r="BA48" s="305">
        <f>K48+S48+AA48+AI48+AQ48+AY48</f>
        <v>0</v>
      </c>
    </row>
    <row r="49" spans="1:53" ht="13" x14ac:dyDescent="0.3">
      <c r="A49" s="11"/>
      <c r="B49" s="382" t="str">
        <f>Base!B49</f>
        <v>Insert line(s) for any additional Consultants</v>
      </c>
      <c r="C49" s="148" t="s">
        <v>111</v>
      </c>
      <c r="D49" s="285"/>
      <c r="E49" s="274"/>
      <c r="F49" s="331"/>
      <c r="G49" s="331"/>
      <c r="H49" s="331"/>
      <c r="I49" s="331"/>
      <c r="J49" s="331"/>
      <c r="K49" s="300">
        <f t="shared" si="27"/>
        <v>0</v>
      </c>
      <c r="L49" s="266"/>
      <c r="M49" s="274"/>
      <c r="N49" s="331"/>
      <c r="O49" s="331"/>
      <c r="P49" s="331"/>
      <c r="Q49" s="331"/>
      <c r="R49" s="331"/>
      <c r="S49" s="300">
        <f t="shared" si="28"/>
        <v>0</v>
      </c>
      <c r="T49" s="266"/>
      <c r="U49" s="274"/>
      <c r="V49" s="331"/>
      <c r="W49" s="331"/>
      <c r="X49" s="331"/>
      <c r="Y49" s="331"/>
      <c r="Z49" s="331"/>
      <c r="AA49" s="300">
        <f t="shared" si="29"/>
        <v>0</v>
      </c>
      <c r="AB49" s="266"/>
      <c r="AC49" s="274"/>
      <c r="AD49" s="331"/>
      <c r="AE49" s="331"/>
      <c r="AF49" s="331"/>
      <c r="AG49" s="331"/>
      <c r="AH49" s="331"/>
      <c r="AI49" s="300">
        <f t="shared" si="30"/>
        <v>0</v>
      </c>
      <c r="AJ49" s="266"/>
      <c r="AK49" s="274"/>
      <c r="AL49" s="331"/>
      <c r="AM49" s="331"/>
      <c r="AN49" s="331"/>
      <c r="AO49" s="331"/>
      <c r="AP49" s="331"/>
      <c r="AQ49" s="300">
        <f t="shared" si="31"/>
        <v>0</v>
      </c>
      <c r="AR49" s="231"/>
      <c r="AS49" s="269"/>
      <c r="AT49" s="337"/>
      <c r="AU49" s="337"/>
      <c r="AV49" s="337"/>
      <c r="AW49" s="337"/>
      <c r="AX49" s="331"/>
      <c r="AY49" s="300">
        <f t="shared" si="32"/>
        <v>0</v>
      </c>
      <c r="AZ49" s="322"/>
      <c r="BA49" s="305">
        <f>K49+S49+AA49+AI49+AQ49+AY49</f>
        <v>0</v>
      </c>
    </row>
    <row r="50" spans="1:53" x14ac:dyDescent="0.25">
      <c r="A50" s="11"/>
      <c r="B50" s="6" t="s">
        <v>87</v>
      </c>
      <c r="C50" s="150"/>
      <c r="D50" s="290"/>
      <c r="E50" s="6"/>
      <c r="F50" s="10"/>
      <c r="G50" s="10"/>
      <c r="H50" s="10"/>
      <c r="I50" s="10"/>
      <c r="J50" s="10"/>
      <c r="K50" s="279">
        <f>SUM(K45:K49)</f>
        <v>0</v>
      </c>
      <c r="L50" s="261"/>
      <c r="M50" s="6"/>
      <c r="N50" s="10"/>
      <c r="O50" s="10"/>
      <c r="P50" s="10"/>
      <c r="Q50" s="10"/>
      <c r="R50" s="10"/>
      <c r="S50" s="279">
        <f>SUM(S45:S49)</f>
        <v>0</v>
      </c>
      <c r="T50" s="261"/>
      <c r="U50" s="6"/>
      <c r="V50" s="10"/>
      <c r="W50" s="10"/>
      <c r="X50" s="10"/>
      <c r="Y50" s="10"/>
      <c r="Z50" s="10"/>
      <c r="AA50" s="279">
        <f>SUM(AA45:AA49)</f>
        <v>0</v>
      </c>
      <c r="AB50" s="261"/>
      <c r="AC50" s="6"/>
      <c r="AD50" s="10"/>
      <c r="AE50" s="10"/>
      <c r="AF50" s="10"/>
      <c r="AG50" s="10"/>
      <c r="AH50" s="10"/>
      <c r="AI50" s="279">
        <f>SUM(AI45:AI49)</f>
        <v>0</v>
      </c>
      <c r="AJ50" s="261"/>
      <c r="AK50" s="6"/>
      <c r="AL50" s="10"/>
      <c r="AM50" s="10"/>
      <c r="AN50" s="10"/>
      <c r="AO50" s="10"/>
      <c r="AP50" s="10"/>
      <c r="AQ50" s="279">
        <f>SUM(AQ45:AQ49)</f>
        <v>0</v>
      </c>
      <c r="AR50" s="16"/>
      <c r="AS50" s="261"/>
      <c r="AT50" s="261"/>
      <c r="AU50" s="261"/>
      <c r="AV50" s="261"/>
      <c r="AW50" s="261"/>
      <c r="AX50" s="10"/>
      <c r="AY50" s="279">
        <f>SUM(AY45:AY49)</f>
        <v>0</v>
      </c>
      <c r="AZ50" s="323"/>
      <c r="BA50" s="306">
        <f>K50+S50+AA50+AI50+AQ50+AY50</f>
        <v>0</v>
      </c>
    </row>
    <row r="51" spans="1:53" x14ac:dyDescent="0.25">
      <c r="A51" s="26" t="s">
        <v>7</v>
      </c>
      <c r="B51" s="50"/>
      <c r="C51" s="9"/>
      <c r="D51" s="291"/>
      <c r="E51" s="50"/>
      <c r="F51" s="216"/>
      <c r="G51" s="216"/>
      <c r="H51" s="216"/>
      <c r="I51" s="216"/>
      <c r="J51" s="216"/>
      <c r="K51" s="281"/>
      <c r="L51" s="262"/>
      <c r="M51" s="50"/>
      <c r="N51" s="216"/>
      <c r="O51" s="216"/>
      <c r="P51" s="216"/>
      <c r="Q51" s="216"/>
      <c r="R51" s="216"/>
      <c r="S51" s="281"/>
      <c r="T51" s="262"/>
      <c r="U51" s="50"/>
      <c r="V51" s="216"/>
      <c r="W51" s="216"/>
      <c r="X51" s="216"/>
      <c r="Y51" s="216"/>
      <c r="Z51" s="216"/>
      <c r="AA51" s="281"/>
      <c r="AB51" s="262"/>
      <c r="AC51" s="50"/>
      <c r="AD51" s="216"/>
      <c r="AE51" s="216"/>
      <c r="AF51" s="216"/>
      <c r="AG51" s="216"/>
      <c r="AH51" s="216"/>
      <c r="AI51" s="281"/>
      <c r="AJ51" s="262"/>
      <c r="AK51" s="50"/>
      <c r="AL51" s="216"/>
      <c r="AM51" s="216"/>
      <c r="AN51" s="216"/>
      <c r="AO51" s="216"/>
      <c r="AP51" s="216"/>
      <c r="AQ51" s="281"/>
      <c r="AR51" s="26"/>
      <c r="AS51" s="262"/>
      <c r="AT51" s="262"/>
      <c r="AU51" s="262"/>
      <c r="AV51" s="262"/>
      <c r="AW51" s="262"/>
      <c r="AX51" s="216"/>
      <c r="AY51" s="281"/>
      <c r="AZ51" s="324"/>
      <c r="BA51" s="307"/>
    </row>
    <row r="52" spans="1:53" ht="13" x14ac:dyDescent="0.3">
      <c r="A52" s="11"/>
      <c r="B52" s="382" t="str">
        <f>Base!B52</f>
        <v>Materials/Supplies</v>
      </c>
      <c r="C52" s="148" t="s">
        <v>106</v>
      </c>
      <c r="D52" s="335"/>
      <c r="E52" s="333"/>
      <c r="F52" s="334"/>
      <c r="G52" s="334"/>
      <c r="H52" s="334"/>
      <c r="I52" s="334"/>
      <c r="J52" s="334"/>
      <c r="K52" s="278">
        <v>0</v>
      </c>
      <c r="L52" s="332"/>
      <c r="M52" s="333"/>
      <c r="N52" s="334"/>
      <c r="O52" s="334"/>
      <c r="P52" s="334"/>
      <c r="Q52" s="334"/>
      <c r="R52" s="334"/>
      <c r="S52" s="278">
        <v>0</v>
      </c>
      <c r="T52" s="332"/>
      <c r="U52" s="333"/>
      <c r="V52" s="334"/>
      <c r="W52" s="334"/>
      <c r="X52" s="334"/>
      <c r="Y52" s="334"/>
      <c r="Z52" s="334"/>
      <c r="AA52" s="278">
        <v>0</v>
      </c>
      <c r="AB52" s="332"/>
      <c r="AC52" s="333"/>
      <c r="AD52" s="334"/>
      <c r="AE52" s="334"/>
      <c r="AF52" s="334"/>
      <c r="AG52" s="334"/>
      <c r="AH52" s="334"/>
      <c r="AI52" s="278">
        <v>0</v>
      </c>
      <c r="AJ52" s="332"/>
      <c r="AK52" s="333"/>
      <c r="AL52" s="334"/>
      <c r="AM52" s="334"/>
      <c r="AN52" s="334"/>
      <c r="AO52" s="334"/>
      <c r="AP52" s="334"/>
      <c r="AQ52" s="278">
        <v>0</v>
      </c>
      <c r="AR52" s="336"/>
      <c r="AS52" s="332"/>
      <c r="AT52" s="332"/>
      <c r="AU52" s="332"/>
      <c r="AV52" s="332"/>
      <c r="AW52" s="332"/>
      <c r="AX52" s="334"/>
      <c r="AY52" s="278">
        <v>0</v>
      </c>
      <c r="AZ52" s="322"/>
      <c r="BA52" s="305">
        <f>K52+S52+AA52+AI52+AQ52+AY52</f>
        <v>0</v>
      </c>
    </row>
    <row r="53" spans="1:53" ht="13" x14ac:dyDescent="0.3">
      <c r="A53" s="11"/>
      <c r="B53" s="382" t="str">
        <f>Base!B53</f>
        <v>Equipment</v>
      </c>
      <c r="C53" s="148" t="s">
        <v>107</v>
      </c>
      <c r="D53" s="335"/>
      <c r="E53" s="333"/>
      <c r="F53" s="334"/>
      <c r="G53" s="334"/>
      <c r="H53" s="334"/>
      <c r="I53" s="334"/>
      <c r="J53" s="334"/>
      <c r="K53" s="278">
        <v>0</v>
      </c>
      <c r="L53" s="332"/>
      <c r="M53" s="333"/>
      <c r="N53" s="334"/>
      <c r="O53" s="334"/>
      <c r="P53" s="334"/>
      <c r="Q53" s="334"/>
      <c r="R53" s="334"/>
      <c r="S53" s="278">
        <v>0</v>
      </c>
      <c r="T53" s="332"/>
      <c r="U53" s="333"/>
      <c r="V53" s="334"/>
      <c r="W53" s="334"/>
      <c r="X53" s="334"/>
      <c r="Y53" s="334"/>
      <c r="Z53" s="334"/>
      <c r="AA53" s="278">
        <v>0</v>
      </c>
      <c r="AB53" s="332"/>
      <c r="AC53" s="333"/>
      <c r="AD53" s="334"/>
      <c r="AE53" s="334"/>
      <c r="AF53" s="334"/>
      <c r="AG53" s="334"/>
      <c r="AH53" s="334"/>
      <c r="AI53" s="278">
        <v>0</v>
      </c>
      <c r="AJ53" s="332"/>
      <c r="AK53" s="333"/>
      <c r="AL53" s="334"/>
      <c r="AM53" s="334"/>
      <c r="AN53" s="334"/>
      <c r="AO53" s="334"/>
      <c r="AP53" s="334"/>
      <c r="AQ53" s="278"/>
      <c r="AR53" s="336"/>
      <c r="AS53" s="332"/>
      <c r="AT53" s="332"/>
      <c r="AU53" s="332"/>
      <c r="AV53" s="332"/>
      <c r="AW53" s="332"/>
      <c r="AX53" s="334"/>
      <c r="AY53" s="278"/>
      <c r="AZ53" s="322"/>
      <c r="BA53" s="305">
        <f>K53+S53+AA53+AI53+AQ53+AY53</f>
        <v>0</v>
      </c>
    </row>
    <row r="54" spans="1:53" ht="13" x14ac:dyDescent="0.3">
      <c r="A54" s="11"/>
      <c r="B54" s="382" t="str">
        <f>Base!B54</f>
        <v>Travel</v>
      </c>
      <c r="C54" s="148" t="s">
        <v>109</v>
      </c>
      <c r="D54" s="335"/>
      <c r="E54" s="333"/>
      <c r="F54" s="334"/>
      <c r="G54" s="334"/>
      <c r="H54" s="334"/>
      <c r="I54" s="334"/>
      <c r="J54" s="334"/>
      <c r="K54" s="278">
        <v>0</v>
      </c>
      <c r="L54" s="332"/>
      <c r="M54" s="333"/>
      <c r="N54" s="334"/>
      <c r="O54" s="334"/>
      <c r="P54" s="334"/>
      <c r="Q54" s="334"/>
      <c r="R54" s="334"/>
      <c r="S54" s="278">
        <v>0</v>
      </c>
      <c r="T54" s="332"/>
      <c r="U54" s="333"/>
      <c r="V54" s="334"/>
      <c r="W54" s="334"/>
      <c r="X54" s="334"/>
      <c r="Y54" s="334"/>
      <c r="Z54" s="334"/>
      <c r="AA54" s="278">
        <v>0</v>
      </c>
      <c r="AB54" s="332"/>
      <c r="AC54" s="333"/>
      <c r="AD54" s="334"/>
      <c r="AE54" s="334"/>
      <c r="AF54" s="334"/>
      <c r="AG54" s="334"/>
      <c r="AH54" s="334"/>
      <c r="AI54" s="278">
        <v>0</v>
      </c>
      <c r="AJ54" s="332"/>
      <c r="AK54" s="333"/>
      <c r="AL54" s="334"/>
      <c r="AM54" s="334"/>
      <c r="AN54" s="334"/>
      <c r="AO54" s="334"/>
      <c r="AP54" s="334"/>
      <c r="AQ54" s="278"/>
      <c r="AR54" s="336"/>
      <c r="AS54" s="332"/>
      <c r="AT54" s="332"/>
      <c r="AU54" s="332"/>
      <c r="AV54" s="332"/>
      <c r="AW54" s="332"/>
      <c r="AX54" s="334"/>
      <c r="AY54" s="278"/>
      <c r="AZ54" s="322"/>
      <c r="BA54" s="305">
        <f>K54+S54+AA54+AI54+AQ54+AY54</f>
        <v>0</v>
      </c>
    </row>
    <row r="55" spans="1:53" ht="13" x14ac:dyDescent="0.3">
      <c r="A55" s="11"/>
      <c r="B55" s="382" t="str">
        <f>Base!B55</f>
        <v>Insert line(s) for any other types of ODCs</v>
      </c>
      <c r="C55" s="148" t="s">
        <v>108</v>
      </c>
      <c r="D55" s="335"/>
      <c r="E55" s="333"/>
      <c r="F55" s="334"/>
      <c r="G55" s="334"/>
      <c r="H55" s="334"/>
      <c r="I55" s="334"/>
      <c r="J55" s="334"/>
      <c r="K55" s="278">
        <v>0</v>
      </c>
      <c r="L55" s="332"/>
      <c r="M55" s="333"/>
      <c r="N55" s="334"/>
      <c r="O55" s="334"/>
      <c r="P55" s="334"/>
      <c r="Q55" s="334"/>
      <c r="R55" s="334"/>
      <c r="S55" s="278">
        <v>0</v>
      </c>
      <c r="T55" s="332"/>
      <c r="U55" s="333"/>
      <c r="V55" s="334"/>
      <c r="W55" s="334"/>
      <c r="X55" s="334"/>
      <c r="Y55" s="334"/>
      <c r="Z55" s="334"/>
      <c r="AA55" s="278">
        <v>0</v>
      </c>
      <c r="AB55" s="332"/>
      <c r="AC55" s="333"/>
      <c r="AD55" s="334"/>
      <c r="AE55" s="334"/>
      <c r="AF55" s="334"/>
      <c r="AG55" s="334"/>
      <c r="AH55" s="334"/>
      <c r="AI55" s="278">
        <v>0</v>
      </c>
      <c r="AJ55" s="332"/>
      <c r="AK55" s="333"/>
      <c r="AL55" s="334"/>
      <c r="AM55" s="334"/>
      <c r="AN55" s="334"/>
      <c r="AO55" s="334"/>
      <c r="AP55" s="334"/>
      <c r="AQ55" s="278"/>
      <c r="AR55" s="336"/>
      <c r="AS55" s="332"/>
      <c r="AT55" s="332"/>
      <c r="AU55" s="332"/>
      <c r="AV55" s="332"/>
      <c r="AW55" s="332"/>
      <c r="AX55" s="334"/>
      <c r="AY55" s="278"/>
      <c r="AZ55" s="322"/>
      <c r="BA55" s="305">
        <f>K55+S55+AA55+AI55+AQ55+AY55</f>
        <v>0</v>
      </c>
    </row>
    <row r="56" spans="1:53" x14ac:dyDescent="0.25">
      <c r="A56" s="11"/>
      <c r="B56" s="6" t="s">
        <v>50</v>
      </c>
      <c r="C56" s="10"/>
      <c r="D56" s="290"/>
      <c r="E56" s="6"/>
      <c r="F56" s="10"/>
      <c r="G56" s="10"/>
      <c r="H56" s="10"/>
      <c r="I56" s="10"/>
      <c r="J56" s="10"/>
      <c r="K56" s="279">
        <f>SUM(K51:K55)</f>
        <v>0</v>
      </c>
      <c r="L56" s="261"/>
      <c r="M56" s="6"/>
      <c r="N56" s="10"/>
      <c r="O56" s="10"/>
      <c r="P56" s="10"/>
      <c r="Q56" s="10"/>
      <c r="R56" s="10"/>
      <c r="S56" s="279">
        <f>SUM(S51:S55)</f>
        <v>0</v>
      </c>
      <c r="T56" s="261"/>
      <c r="U56" s="6"/>
      <c r="V56" s="10"/>
      <c r="W56" s="10"/>
      <c r="X56" s="10"/>
      <c r="Y56" s="10"/>
      <c r="Z56" s="10"/>
      <c r="AA56" s="279">
        <f>SUM(AA51:AA55)</f>
        <v>0</v>
      </c>
      <c r="AB56" s="261"/>
      <c r="AC56" s="6"/>
      <c r="AD56" s="10"/>
      <c r="AE56" s="10"/>
      <c r="AF56" s="10"/>
      <c r="AG56" s="10"/>
      <c r="AH56" s="10"/>
      <c r="AI56" s="279">
        <f>SUM(AI51:AI55)</f>
        <v>0</v>
      </c>
      <c r="AJ56" s="261"/>
      <c r="AK56" s="6"/>
      <c r="AL56" s="10"/>
      <c r="AM56" s="10"/>
      <c r="AN56" s="10"/>
      <c r="AO56" s="10"/>
      <c r="AP56" s="10"/>
      <c r="AQ56" s="279">
        <f>SUM(AQ51:AQ55)</f>
        <v>0</v>
      </c>
      <c r="AR56" s="16"/>
      <c r="AS56" s="261"/>
      <c r="AT56" s="261"/>
      <c r="AU56" s="261"/>
      <c r="AV56" s="261"/>
      <c r="AW56" s="261"/>
      <c r="AX56" s="10"/>
      <c r="AY56" s="279">
        <f>SUM(AY51:AY55)</f>
        <v>0</v>
      </c>
      <c r="AZ56" s="323"/>
      <c r="BA56" s="306">
        <f>K56+S56+AA56+AI56+AQ56+AY56</f>
        <v>0</v>
      </c>
    </row>
    <row r="57" spans="1:53" x14ac:dyDescent="0.25">
      <c r="A57" s="26" t="s">
        <v>262</v>
      </c>
      <c r="B57" s="2"/>
      <c r="C57" s="9"/>
      <c r="D57" s="379" t="s">
        <v>71</v>
      </c>
      <c r="E57" s="380" t="s">
        <v>38</v>
      </c>
      <c r="F57" s="9"/>
      <c r="G57" s="9"/>
      <c r="H57" s="9"/>
      <c r="I57" s="9"/>
      <c r="J57" s="9"/>
      <c r="K57" s="280"/>
      <c r="L57" s="379" t="s">
        <v>71</v>
      </c>
      <c r="M57" s="380" t="s">
        <v>38</v>
      </c>
      <c r="N57" s="9"/>
      <c r="O57" s="9"/>
      <c r="P57" s="9"/>
      <c r="Q57" s="9"/>
      <c r="R57" s="9"/>
      <c r="S57" s="280"/>
      <c r="T57" s="379" t="s">
        <v>71</v>
      </c>
      <c r="U57" s="380" t="s">
        <v>38</v>
      </c>
      <c r="V57" s="9"/>
      <c r="W57" s="9"/>
      <c r="X57" s="9"/>
      <c r="Y57" s="9"/>
      <c r="Z57" s="9"/>
      <c r="AA57" s="280"/>
      <c r="AB57" s="379" t="s">
        <v>71</v>
      </c>
      <c r="AC57" s="380" t="s">
        <v>38</v>
      </c>
      <c r="AD57" s="9"/>
      <c r="AE57" s="9"/>
      <c r="AF57" s="9"/>
      <c r="AG57" s="9"/>
      <c r="AH57" s="9"/>
      <c r="AI57" s="280"/>
      <c r="AJ57" s="379" t="s">
        <v>71</v>
      </c>
      <c r="AK57" s="380" t="s">
        <v>38</v>
      </c>
      <c r="AL57" s="9"/>
      <c r="AM57" s="9"/>
      <c r="AN57" s="9"/>
      <c r="AO57" s="9"/>
      <c r="AP57" s="9"/>
      <c r="AQ57" s="280"/>
      <c r="AR57" s="379" t="s">
        <v>71</v>
      </c>
      <c r="AS57" s="380" t="s">
        <v>38</v>
      </c>
      <c r="AT57" s="259"/>
      <c r="AU57" s="259"/>
      <c r="AV57" s="259"/>
      <c r="AW57" s="259"/>
      <c r="AX57" s="9"/>
      <c r="AY57" s="280"/>
      <c r="AZ57" s="321"/>
      <c r="BA57" s="305"/>
    </row>
    <row r="58" spans="1:53" x14ac:dyDescent="0.25">
      <c r="A58" s="11"/>
      <c r="B58" s="382" t="str">
        <f>Base!B58</f>
        <v>Insert M/H O/H rate title</v>
      </c>
      <c r="C58" s="9"/>
      <c r="D58" s="293">
        <v>0</v>
      </c>
      <c r="E58" s="230">
        <v>0</v>
      </c>
      <c r="F58" s="338"/>
      <c r="G58" s="338"/>
      <c r="H58" s="338"/>
      <c r="I58" s="338"/>
      <c r="J58" s="338"/>
      <c r="K58" s="300">
        <f>D58*E58</f>
        <v>0</v>
      </c>
      <c r="L58" s="269">
        <v>0</v>
      </c>
      <c r="M58" s="230">
        <v>0</v>
      </c>
      <c r="N58" s="338"/>
      <c r="O58" s="338"/>
      <c r="P58" s="338"/>
      <c r="Q58" s="338"/>
      <c r="R58" s="338"/>
      <c r="S58" s="300">
        <f>L58*M58</f>
        <v>0</v>
      </c>
      <c r="T58" s="269">
        <v>0</v>
      </c>
      <c r="U58" s="230">
        <v>0</v>
      </c>
      <c r="V58" s="338"/>
      <c r="W58" s="338"/>
      <c r="X58" s="338"/>
      <c r="Y58" s="338"/>
      <c r="Z58" s="338"/>
      <c r="AA58" s="300">
        <f>T58*U58</f>
        <v>0</v>
      </c>
      <c r="AB58" s="269">
        <v>0</v>
      </c>
      <c r="AC58" s="230">
        <v>0</v>
      </c>
      <c r="AD58" s="338"/>
      <c r="AE58" s="338"/>
      <c r="AF58" s="338"/>
      <c r="AG58" s="338"/>
      <c r="AH58" s="338"/>
      <c r="AI58" s="300">
        <f>AB58*AC58</f>
        <v>0</v>
      </c>
      <c r="AJ58" s="375">
        <v>0</v>
      </c>
      <c r="AK58" s="230">
        <v>0</v>
      </c>
      <c r="AL58" s="338"/>
      <c r="AM58" s="338"/>
      <c r="AN58" s="338"/>
      <c r="AO58" s="338"/>
      <c r="AP58" s="338"/>
      <c r="AQ58" s="300">
        <f>AJ58*AK58</f>
        <v>0</v>
      </c>
      <c r="AR58" s="373">
        <v>0</v>
      </c>
      <c r="AS58" s="329">
        <v>0</v>
      </c>
      <c r="AT58" s="340"/>
      <c r="AU58" s="340"/>
      <c r="AV58" s="340"/>
      <c r="AW58" s="340"/>
      <c r="AX58" s="338"/>
      <c r="AY58" s="300">
        <f>AR58*AS58</f>
        <v>0</v>
      </c>
      <c r="AZ58" s="322"/>
      <c r="BA58" s="305">
        <f>K58+S58+AA58+AI58+AQ58+AY58</f>
        <v>0</v>
      </c>
    </row>
    <row r="59" spans="1:53" x14ac:dyDescent="0.25">
      <c r="A59" s="11"/>
      <c r="B59" s="382" t="str">
        <f>Base!B59</f>
        <v>Insert line(s) &amp; title(s) for any other M/H O/H rates</v>
      </c>
      <c r="C59" s="9"/>
      <c r="D59" s="292"/>
      <c r="E59" s="230"/>
      <c r="F59" s="338"/>
      <c r="G59" s="338"/>
      <c r="H59" s="338"/>
      <c r="I59" s="338"/>
      <c r="J59" s="338"/>
      <c r="K59" s="300">
        <f>D59*E59</f>
        <v>0</v>
      </c>
      <c r="L59" s="268"/>
      <c r="M59" s="230"/>
      <c r="N59" s="338"/>
      <c r="O59" s="338"/>
      <c r="P59" s="338"/>
      <c r="Q59" s="338"/>
      <c r="R59" s="338"/>
      <c r="S59" s="300">
        <f>L59*M59</f>
        <v>0</v>
      </c>
      <c r="T59" s="268"/>
      <c r="U59" s="230"/>
      <c r="V59" s="338"/>
      <c r="W59" s="338"/>
      <c r="X59" s="338"/>
      <c r="Y59" s="338"/>
      <c r="Z59" s="338"/>
      <c r="AA59" s="300">
        <f>T59*U59</f>
        <v>0</v>
      </c>
      <c r="AB59" s="268"/>
      <c r="AC59" s="230"/>
      <c r="AD59" s="338"/>
      <c r="AE59" s="338"/>
      <c r="AF59" s="338"/>
      <c r="AG59" s="338"/>
      <c r="AH59" s="338"/>
      <c r="AI59" s="300">
        <f>AB59*AC59</f>
        <v>0</v>
      </c>
      <c r="AJ59" s="375"/>
      <c r="AK59" s="230"/>
      <c r="AL59" s="338"/>
      <c r="AM59" s="338"/>
      <c r="AN59" s="338"/>
      <c r="AO59" s="338"/>
      <c r="AP59" s="338"/>
      <c r="AQ59" s="300">
        <f>AJ59*AK59</f>
        <v>0</v>
      </c>
      <c r="AR59" s="373"/>
      <c r="AS59" s="329"/>
      <c r="AT59" s="340"/>
      <c r="AU59" s="340"/>
      <c r="AV59" s="340"/>
      <c r="AW59" s="340"/>
      <c r="AX59" s="338"/>
      <c r="AY59" s="300">
        <f>AR59*AS59</f>
        <v>0</v>
      </c>
      <c r="AZ59" s="322"/>
      <c r="BA59" s="305">
        <f>K59+S59+AA59+AI59+AQ59+AY59</f>
        <v>0</v>
      </c>
    </row>
    <row r="60" spans="1:53" x14ac:dyDescent="0.25">
      <c r="A60" s="11"/>
      <c r="B60" s="6" t="s">
        <v>46</v>
      </c>
      <c r="C60" s="10"/>
      <c r="D60" s="290"/>
      <c r="E60" s="6"/>
      <c r="F60" s="10"/>
      <c r="G60" s="10"/>
      <c r="H60" s="10"/>
      <c r="I60" s="10"/>
      <c r="J60" s="10"/>
      <c r="K60" s="279">
        <f>SUM(K57:K59)</f>
        <v>0</v>
      </c>
      <c r="L60" s="261"/>
      <c r="M60" s="6"/>
      <c r="N60" s="10"/>
      <c r="O60" s="10"/>
      <c r="P60" s="10"/>
      <c r="Q60" s="10"/>
      <c r="R60" s="10"/>
      <c r="S60" s="279">
        <f>SUM(S57:S59)</f>
        <v>0</v>
      </c>
      <c r="T60" s="261"/>
      <c r="U60" s="6"/>
      <c r="V60" s="10"/>
      <c r="W60" s="10"/>
      <c r="X60" s="10"/>
      <c r="Y60" s="10"/>
      <c r="Z60" s="10"/>
      <c r="AA60" s="279">
        <f>SUM(AA57:AA59)</f>
        <v>0</v>
      </c>
      <c r="AB60" s="261"/>
      <c r="AC60" s="6"/>
      <c r="AD60" s="10"/>
      <c r="AE60" s="10"/>
      <c r="AF60" s="10"/>
      <c r="AG60" s="10"/>
      <c r="AH60" s="10"/>
      <c r="AI60" s="279">
        <f>SUM(AI57:AI59)</f>
        <v>0</v>
      </c>
      <c r="AJ60" s="261"/>
      <c r="AK60" s="6"/>
      <c r="AL60" s="10"/>
      <c r="AM60" s="10"/>
      <c r="AN60" s="10"/>
      <c r="AO60" s="10"/>
      <c r="AP60" s="10"/>
      <c r="AQ60" s="279">
        <f>SUM(AQ57:AQ59)</f>
        <v>0</v>
      </c>
      <c r="AR60" s="16"/>
      <c r="AS60" s="261"/>
      <c r="AT60" s="261"/>
      <c r="AU60" s="261"/>
      <c r="AV60" s="261"/>
      <c r="AW60" s="261"/>
      <c r="AX60" s="10"/>
      <c r="AY60" s="279">
        <f>SUM(AY57:AY59)</f>
        <v>0</v>
      </c>
      <c r="AZ60" s="323"/>
      <c r="BA60" s="306">
        <f>K60+S60+AA60+AI60+AQ60+AY60</f>
        <v>0</v>
      </c>
    </row>
    <row r="61" spans="1:53" s="35" customFormat="1" ht="13" x14ac:dyDescent="0.3">
      <c r="A61" s="342" t="s">
        <v>30</v>
      </c>
      <c r="B61" s="343"/>
      <c r="C61" s="344"/>
      <c r="D61" s="345"/>
      <c r="E61" s="343"/>
      <c r="F61" s="344"/>
      <c r="G61" s="344"/>
      <c r="H61" s="344"/>
      <c r="I61" s="344"/>
      <c r="J61" s="344"/>
      <c r="K61" s="346">
        <f>F32+K35+K38+K44+K50+K56+K60</f>
        <v>0</v>
      </c>
      <c r="L61" s="347"/>
      <c r="M61" s="343"/>
      <c r="N61" s="344"/>
      <c r="O61" s="344"/>
      <c r="P61" s="344"/>
      <c r="Q61" s="344"/>
      <c r="R61" s="344"/>
      <c r="S61" s="346">
        <f>N32+S35+S38+S44+S50+S56+S60</f>
        <v>0</v>
      </c>
      <c r="T61" s="347"/>
      <c r="U61" s="343"/>
      <c r="V61" s="344"/>
      <c r="W61" s="344"/>
      <c r="X61" s="344"/>
      <c r="Y61" s="344"/>
      <c r="Z61" s="344"/>
      <c r="AA61" s="346">
        <f>V32+AA35+AA38+AA44+AA50+AA56+AA60</f>
        <v>0</v>
      </c>
      <c r="AB61" s="347"/>
      <c r="AC61" s="343"/>
      <c r="AD61" s="344"/>
      <c r="AE61" s="344"/>
      <c r="AF61" s="344"/>
      <c r="AG61" s="344"/>
      <c r="AH61" s="344"/>
      <c r="AI61" s="346">
        <f>AD32+AI35+AI38+AI44+AI50+AI56+AI60</f>
        <v>0</v>
      </c>
      <c r="AJ61" s="347"/>
      <c r="AK61" s="343"/>
      <c r="AL61" s="344"/>
      <c r="AM61" s="344"/>
      <c r="AN61" s="344"/>
      <c r="AO61" s="344"/>
      <c r="AP61" s="344"/>
      <c r="AQ61" s="346">
        <f>AL32+AQ35+AQ38+AQ44+AQ50+AQ56+AQ60</f>
        <v>0</v>
      </c>
      <c r="AR61" s="342"/>
      <c r="AS61" s="347"/>
      <c r="AT61" s="347"/>
      <c r="AU61" s="347"/>
      <c r="AV61" s="347"/>
      <c r="AW61" s="347"/>
      <c r="AX61" s="344"/>
      <c r="AY61" s="346">
        <f>AT32+AY35+AY38+AY44+AY50+AY56+AY60</f>
        <v>0</v>
      </c>
      <c r="AZ61" s="348"/>
      <c r="BA61" s="349">
        <f>K61+S61+AA61+AI61+AQ61+AY61</f>
        <v>0</v>
      </c>
    </row>
    <row r="62" spans="1:53" x14ac:dyDescent="0.25">
      <c r="A62" s="26" t="s">
        <v>263</v>
      </c>
      <c r="B62" s="2"/>
      <c r="C62" s="9"/>
      <c r="D62" s="379" t="s">
        <v>71</v>
      </c>
      <c r="E62" s="380" t="s">
        <v>38</v>
      </c>
      <c r="F62" s="9"/>
      <c r="G62" s="9"/>
      <c r="H62" s="9"/>
      <c r="I62" s="9"/>
      <c r="J62" s="9"/>
      <c r="K62" s="280"/>
      <c r="L62" s="379" t="s">
        <v>71</v>
      </c>
      <c r="M62" s="380" t="s">
        <v>38</v>
      </c>
      <c r="N62" s="9"/>
      <c r="O62" s="9"/>
      <c r="P62" s="9"/>
      <c r="Q62" s="9"/>
      <c r="R62" s="9"/>
      <c r="S62" s="280"/>
      <c r="T62" s="379" t="s">
        <v>71</v>
      </c>
      <c r="U62" s="380" t="s">
        <v>38</v>
      </c>
      <c r="V62" s="9"/>
      <c r="W62" s="9"/>
      <c r="X62" s="9"/>
      <c r="Y62" s="9"/>
      <c r="Z62" s="9"/>
      <c r="AA62" s="280"/>
      <c r="AB62" s="379" t="s">
        <v>71</v>
      </c>
      <c r="AC62" s="380" t="s">
        <v>38</v>
      </c>
      <c r="AD62" s="9"/>
      <c r="AE62" s="9"/>
      <c r="AF62" s="9"/>
      <c r="AG62" s="9"/>
      <c r="AH62" s="9"/>
      <c r="AI62" s="280"/>
      <c r="AJ62" s="379" t="s">
        <v>71</v>
      </c>
      <c r="AK62" s="380" t="s">
        <v>38</v>
      </c>
      <c r="AL62" s="9"/>
      <c r="AM62" s="9"/>
      <c r="AN62" s="9"/>
      <c r="AO62" s="9"/>
      <c r="AP62" s="9"/>
      <c r="AQ62" s="280"/>
      <c r="AR62" s="379" t="s">
        <v>71</v>
      </c>
      <c r="AS62" s="380" t="s">
        <v>38</v>
      </c>
      <c r="AT62" s="259"/>
      <c r="AU62" s="259"/>
      <c r="AV62" s="259"/>
      <c r="AW62" s="259"/>
      <c r="AX62" s="9"/>
      <c r="AY62" s="280"/>
      <c r="AZ62" s="321"/>
      <c r="BA62" s="305"/>
    </row>
    <row r="63" spans="1:53" x14ac:dyDescent="0.25">
      <c r="A63" s="11"/>
      <c r="B63" s="382" t="str">
        <f>Base!B63</f>
        <v>G&amp;A</v>
      </c>
      <c r="C63" s="9"/>
      <c r="D63" s="289">
        <f>K61</f>
        <v>0</v>
      </c>
      <c r="E63" s="230">
        <v>0</v>
      </c>
      <c r="F63" s="338"/>
      <c r="G63" s="338"/>
      <c r="H63" s="338"/>
      <c r="I63" s="338"/>
      <c r="J63" s="338"/>
      <c r="K63" s="300">
        <f>D63*E63</f>
        <v>0</v>
      </c>
      <c r="L63" s="267">
        <f>S61</f>
        <v>0</v>
      </c>
      <c r="M63" s="230">
        <v>0</v>
      </c>
      <c r="N63" s="338"/>
      <c r="O63" s="338"/>
      <c r="P63" s="338"/>
      <c r="Q63" s="338"/>
      <c r="R63" s="338"/>
      <c r="S63" s="300">
        <f>L63*M63</f>
        <v>0</v>
      </c>
      <c r="T63" s="267">
        <f>AA61</f>
        <v>0</v>
      </c>
      <c r="U63" s="230">
        <v>0</v>
      </c>
      <c r="V63" s="338"/>
      <c r="W63" s="338"/>
      <c r="X63" s="338"/>
      <c r="Y63" s="338"/>
      <c r="Z63" s="338"/>
      <c r="AA63" s="300">
        <f>T63*U63</f>
        <v>0</v>
      </c>
      <c r="AB63" s="267">
        <f>AI61</f>
        <v>0</v>
      </c>
      <c r="AC63" s="230">
        <v>0</v>
      </c>
      <c r="AD63" s="338"/>
      <c r="AE63" s="338"/>
      <c r="AF63" s="338"/>
      <c r="AG63" s="338"/>
      <c r="AH63" s="338"/>
      <c r="AI63" s="300">
        <f>AB63*AC63</f>
        <v>0</v>
      </c>
      <c r="AJ63" s="267">
        <f>AQ61</f>
        <v>0</v>
      </c>
      <c r="AK63" s="230">
        <v>0</v>
      </c>
      <c r="AL63" s="338"/>
      <c r="AM63" s="338"/>
      <c r="AN63" s="338"/>
      <c r="AO63" s="338"/>
      <c r="AP63" s="338"/>
      <c r="AQ63" s="300">
        <f>AJ63*AK63</f>
        <v>0</v>
      </c>
      <c r="AR63" s="374">
        <f>AY32+AY35+AY38+AY44+AY50+AY56+AY60</f>
        <v>0</v>
      </c>
      <c r="AS63" s="230">
        <v>0</v>
      </c>
      <c r="AT63" s="340"/>
      <c r="AU63" s="340"/>
      <c r="AV63" s="340"/>
      <c r="AW63" s="340"/>
      <c r="AX63" s="338"/>
      <c r="AY63" s="300">
        <f>AR63*AS63</f>
        <v>0</v>
      </c>
      <c r="AZ63" s="322"/>
      <c r="BA63" s="305">
        <f>K63+S63+AA63+AI63+AQ63+AY63</f>
        <v>0</v>
      </c>
    </row>
    <row r="64" spans="1:53" x14ac:dyDescent="0.25">
      <c r="A64" s="11"/>
      <c r="B64" s="382" t="str">
        <f>Base!B64</f>
        <v>Insert line(s) &amp; title(s) for any other G&amp;A rates</v>
      </c>
      <c r="C64" s="9"/>
      <c r="D64" s="293"/>
      <c r="E64" s="230"/>
      <c r="F64" s="338"/>
      <c r="G64" s="338"/>
      <c r="H64" s="338"/>
      <c r="I64" s="338"/>
      <c r="J64" s="338"/>
      <c r="K64" s="300">
        <f>D64*E64</f>
        <v>0</v>
      </c>
      <c r="L64" s="269"/>
      <c r="M64" s="230"/>
      <c r="N64" s="338"/>
      <c r="O64" s="338"/>
      <c r="P64" s="338"/>
      <c r="Q64" s="338"/>
      <c r="R64" s="338"/>
      <c r="S64" s="300">
        <f>L64*M64</f>
        <v>0</v>
      </c>
      <c r="T64" s="269"/>
      <c r="U64" s="230"/>
      <c r="V64" s="338"/>
      <c r="W64" s="338"/>
      <c r="X64" s="338"/>
      <c r="Y64" s="338"/>
      <c r="Z64" s="338"/>
      <c r="AA64" s="300">
        <f>T64*U64</f>
        <v>0</v>
      </c>
      <c r="AB64" s="269"/>
      <c r="AC64" s="230"/>
      <c r="AD64" s="338"/>
      <c r="AE64" s="338"/>
      <c r="AF64" s="338"/>
      <c r="AG64" s="338"/>
      <c r="AH64" s="338"/>
      <c r="AI64" s="300">
        <f>AB64*AC64</f>
        <v>0</v>
      </c>
      <c r="AJ64" s="269"/>
      <c r="AK64" s="230"/>
      <c r="AL64" s="338"/>
      <c r="AM64" s="338"/>
      <c r="AN64" s="338"/>
      <c r="AO64" s="338"/>
      <c r="AP64" s="338"/>
      <c r="AQ64" s="300">
        <f>AJ64*AK64</f>
        <v>0</v>
      </c>
      <c r="AR64" s="373"/>
      <c r="AS64" s="230"/>
      <c r="AT64" s="340"/>
      <c r="AU64" s="340"/>
      <c r="AV64" s="340"/>
      <c r="AW64" s="340"/>
      <c r="AX64" s="338"/>
      <c r="AY64" s="300">
        <f>AR64*AS64</f>
        <v>0</v>
      </c>
      <c r="AZ64" s="322"/>
      <c r="BA64" s="305">
        <f>K64+S64+AA64+AI64+AQ64+AY64</f>
        <v>0</v>
      </c>
    </row>
    <row r="65" spans="1:53" x14ac:dyDescent="0.25">
      <c r="A65" s="11"/>
      <c r="B65" s="6" t="s">
        <v>51</v>
      </c>
      <c r="C65" s="10"/>
      <c r="D65" s="290"/>
      <c r="E65" s="6"/>
      <c r="F65" s="10"/>
      <c r="G65" s="10"/>
      <c r="H65" s="10"/>
      <c r="I65" s="10"/>
      <c r="J65" s="10"/>
      <c r="K65" s="279">
        <f>SUM(K62:K64)</f>
        <v>0</v>
      </c>
      <c r="L65" s="261"/>
      <c r="M65" s="6"/>
      <c r="N65" s="10"/>
      <c r="O65" s="10"/>
      <c r="P65" s="10"/>
      <c r="Q65" s="10"/>
      <c r="R65" s="10"/>
      <c r="S65" s="279">
        <f>SUM(S63:S64)</f>
        <v>0</v>
      </c>
      <c r="T65" s="261"/>
      <c r="U65" s="6"/>
      <c r="V65" s="10"/>
      <c r="W65" s="10"/>
      <c r="X65" s="10"/>
      <c r="Y65" s="10"/>
      <c r="Z65" s="10"/>
      <c r="AA65" s="279">
        <f>SUM(AA63:AA64)</f>
        <v>0</v>
      </c>
      <c r="AB65" s="261"/>
      <c r="AC65" s="6"/>
      <c r="AD65" s="10"/>
      <c r="AE65" s="10"/>
      <c r="AF65" s="10"/>
      <c r="AG65" s="10"/>
      <c r="AH65" s="10"/>
      <c r="AI65" s="279">
        <f>SUM(AI63:AI64)</f>
        <v>0</v>
      </c>
      <c r="AJ65" s="261"/>
      <c r="AK65" s="6"/>
      <c r="AL65" s="10"/>
      <c r="AM65" s="10"/>
      <c r="AN65" s="10"/>
      <c r="AO65" s="10"/>
      <c r="AP65" s="10"/>
      <c r="AQ65" s="279">
        <f>SUM(AQ63:AQ64)</f>
        <v>0</v>
      </c>
      <c r="AR65" s="16"/>
      <c r="AS65" s="261"/>
      <c r="AT65" s="261"/>
      <c r="AU65" s="261"/>
      <c r="AV65" s="261"/>
      <c r="AW65" s="261"/>
      <c r="AX65" s="10"/>
      <c r="AY65" s="279">
        <f>SUM(AY63:AY64)</f>
        <v>0</v>
      </c>
      <c r="AZ65" s="323"/>
      <c r="BA65" s="306">
        <f>K65+S65+AA65+AI65+AQ65+AY65</f>
        <v>0</v>
      </c>
    </row>
    <row r="66" spans="1:53" x14ac:dyDescent="0.25">
      <c r="A66" s="342" t="s">
        <v>30</v>
      </c>
      <c r="B66" s="350"/>
      <c r="C66" s="351"/>
      <c r="D66" s="352"/>
      <c r="E66" s="350"/>
      <c r="F66" s="351"/>
      <c r="G66" s="351"/>
      <c r="H66" s="351"/>
      <c r="I66" s="351"/>
      <c r="J66" s="351"/>
      <c r="K66" s="346">
        <f>K61+K65</f>
        <v>0</v>
      </c>
      <c r="L66" s="353"/>
      <c r="M66" s="350"/>
      <c r="N66" s="351"/>
      <c r="O66" s="351"/>
      <c r="P66" s="351"/>
      <c r="Q66" s="351"/>
      <c r="R66" s="351"/>
      <c r="S66" s="346">
        <f>S61+S65</f>
        <v>0</v>
      </c>
      <c r="T66" s="353"/>
      <c r="U66" s="350"/>
      <c r="V66" s="351"/>
      <c r="W66" s="351"/>
      <c r="X66" s="351"/>
      <c r="Y66" s="351"/>
      <c r="Z66" s="351"/>
      <c r="AA66" s="346">
        <f>AA61+AA65</f>
        <v>0</v>
      </c>
      <c r="AB66" s="353"/>
      <c r="AC66" s="350"/>
      <c r="AD66" s="351"/>
      <c r="AE66" s="351"/>
      <c r="AF66" s="351"/>
      <c r="AG66" s="351"/>
      <c r="AH66" s="351"/>
      <c r="AI66" s="346">
        <f>AI61+AI65</f>
        <v>0</v>
      </c>
      <c r="AJ66" s="353"/>
      <c r="AK66" s="350"/>
      <c r="AL66" s="351"/>
      <c r="AM66" s="351"/>
      <c r="AN66" s="351"/>
      <c r="AO66" s="351"/>
      <c r="AP66" s="351"/>
      <c r="AQ66" s="346">
        <f>AQ61+AQ65</f>
        <v>0</v>
      </c>
      <c r="AR66" s="354"/>
      <c r="AS66" s="353"/>
      <c r="AT66" s="353"/>
      <c r="AU66" s="353"/>
      <c r="AV66" s="353"/>
      <c r="AW66" s="353"/>
      <c r="AX66" s="351"/>
      <c r="AY66" s="346">
        <f>AY61+AY65</f>
        <v>0</v>
      </c>
      <c r="AZ66" s="355"/>
      <c r="BA66" s="356">
        <f>K66+S66+AA66+AI66+AQ66+AY66</f>
        <v>0</v>
      </c>
    </row>
    <row r="67" spans="1:53" x14ac:dyDescent="0.25">
      <c r="A67" s="26" t="s">
        <v>264</v>
      </c>
      <c r="B67" s="2"/>
      <c r="C67" s="9"/>
      <c r="D67" s="379" t="s">
        <v>71</v>
      </c>
      <c r="E67" s="380" t="s">
        <v>38</v>
      </c>
      <c r="F67" s="9"/>
      <c r="G67" s="9"/>
      <c r="H67" s="9"/>
      <c r="I67" s="9"/>
      <c r="J67" s="9"/>
      <c r="K67" s="280"/>
      <c r="L67" s="379" t="s">
        <v>71</v>
      </c>
      <c r="M67" s="380" t="s">
        <v>38</v>
      </c>
      <c r="N67" s="9"/>
      <c r="O67" s="9"/>
      <c r="P67" s="9"/>
      <c r="Q67" s="9"/>
      <c r="R67" s="9"/>
      <c r="S67" s="280"/>
      <c r="T67" s="379" t="s">
        <v>71</v>
      </c>
      <c r="U67" s="380" t="s">
        <v>38</v>
      </c>
      <c r="V67" s="9"/>
      <c r="W67" s="9"/>
      <c r="X67" s="9"/>
      <c r="Y67" s="9"/>
      <c r="Z67" s="9"/>
      <c r="AA67" s="280"/>
      <c r="AB67" s="379" t="s">
        <v>71</v>
      </c>
      <c r="AC67" s="380" t="s">
        <v>38</v>
      </c>
      <c r="AD67" s="9"/>
      <c r="AE67" s="9"/>
      <c r="AF67" s="9"/>
      <c r="AG67" s="9"/>
      <c r="AH67" s="9"/>
      <c r="AI67" s="280"/>
      <c r="AJ67" s="379" t="s">
        <v>71</v>
      </c>
      <c r="AK67" s="380" t="s">
        <v>38</v>
      </c>
      <c r="AL67" s="9"/>
      <c r="AM67" s="9"/>
      <c r="AN67" s="9"/>
      <c r="AO67" s="9"/>
      <c r="AP67" s="9"/>
      <c r="AQ67" s="280"/>
      <c r="AR67" s="379" t="s">
        <v>71</v>
      </c>
      <c r="AS67" s="380" t="s">
        <v>38</v>
      </c>
      <c r="AT67" s="259"/>
      <c r="AU67" s="259"/>
      <c r="AV67" s="259"/>
      <c r="AW67" s="259"/>
      <c r="AX67" s="9"/>
      <c r="AY67" s="280"/>
      <c r="AZ67" s="321"/>
      <c r="BA67" s="305"/>
    </row>
    <row r="68" spans="1:53" x14ac:dyDescent="0.25">
      <c r="A68" s="11"/>
      <c r="B68" s="382" t="str">
        <f>Base!B68</f>
        <v>Insert COM rate title</v>
      </c>
      <c r="C68" s="9"/>
      <c r="D68" s="293">
        <v>0</v>
      </c>
      <c r="E68" s="230">
        <v>0</v>
      </c>
      <c r="F68" s="338"/>
      <c r="G68" s="338"/>
      <c r="H68" s="338"/>
      <c r="I68" s="338"/>
      <c r="J68" s="338"/>
      <c r="K68" s="300">
        <f>D68*E68</f>
        <v>0</v>
      </c>
      <c r="L68" s="269">
        <v>0</v>
      </c>
      <c r="M68" s="230">
        <v>0</v>
      </c>
      <c r="N68" s="338"/>
      <c r="O68" s="338"/>
      <c r="P68" s="338"/>
      <c r="Q68" s="338"/>
      <c r="R68" s="338"/>
      <c r="S68" s="300">
        <f>L68*M68</f>
        <v>0</v>
      </c>
      <c r="T68" s="269">
        <v>0</v>
      </c>
      <c r="U68" s="230">
        <v>0</v>
      </c>
      <c r="V68" s="338"/>
      <c r="W68" s="338"/>
      <c r="X68" s="338"/>
      <c r="Y68" s="338"/>
      <c r="Z68" s="338"/>
      <c r="AA68" s="300">
        <f>T68*U68</f>
        <v>0</v>
      </c>
      <c r="AB68" s="269">
        <v>0</v>
      </c>
      <c r="AC68" s="230">
        <v>0</v>
      </c>
      <c r="AD68" s="338"/>
      <c r="AE68" s="338"/>
      <c r="AF68" s="338"/>
      <c r="AG68" s="338"/>
      <c r="AH68" s="338"/>
      <c r="AI68" s="300">
        <f>AB68*AC68</f>
        <v>0</v>
      </c>
      <c r="AJ68" s="269">
        <v>0</v>
      </c>
      <c r="AK68" s="230">
        <v>0</v>
      </c>
      <c r="AL68" s="338"/>
      <c r="AM68" s="338"/>
      <c r="AN68" s="338"/>
      <c r="AO68" s="338"/>
      <c r="AP68" s="338"/>
      <c r="AQ68" s="300">
        <f>AJ68*AK68</f>
        <v>0</v>
      </c>
      <c r="AR68" s="269">
        <v>0</v>
      </c>
      <c r="AS68" s="230">
        <v>0</v>
      </c>
      <c r="AT68" s="340"/>
      <c r="AU68" s="340"/>
      <c r="AV68" s="340"/>
      <c r="AW68" s="340"/>
      <c r="AX68" s="338"/>
      <c r="AY68" s="300">
        <f>AR68*AS68</f>
        <v>0</v>
      </c>
      <c r="AZ68" s="322"/>
      <c r="BA68" s="305">
        <f t="shared" ref="BA68:BA73" si="33">K68+S68+AA68+AI68+AQ68+AY68</f>
        <v>0</v>
      </c>
    </row>
    <row r="69" spans="1:53" x14ac:dyDescent="0.25">
      <c r="A69" s="11"/>
      <c r="B69" s="382" t="str">
        <f>Base!B69</f>
        <v>Insert line(s) &amp; title(s) for any other COM rates</v>
      </c>
      <c r="C69" s="9"/>
      <c r="D69" s="293"/>
      <c r="E69" s="230"/>
      <c r="F69" s="338"/>
      <c r="G69" s="338"/>
      <c r="H69" s="338"/>
      <c r="I69" s="338"/>
      <c r="J69" s="338"/>
      <c r="K69" s="300">
        <f>D69*E69</f>
        <v>0</v>
      </c>
      <c r="L69" s="269"/>
      <c r="M69" s="230"/>
      <c r="N69" s="338"/>
      <c r="O69" s="338"/>
      <c r="P69" s="338"/>
      <c r="Q69" s="338"/>
      <c r="R69" s="338"/>
      <c r="S69" s="300">
        <f>L69*M69</f>
        <v>0</v>
      </c>
      <c r="T69" s="269"/>
      <c r="U69" s="230"/>
      <c r="V69" s="338"/>
      <c r="W69" s="338"/>
      <c r="X69" s="338"/>
      <c r="Y69" s="338"/>
      <c r="Z69" s="338"/>
      <c r="AA69" s="300">
        <f>T69*U69</f>
        <v>0</v>
      </c>
      <c r="AB69" s="269"/>
      <c r="AC69" s="230"/>
      <c r="AD69" s="338"/>
      <c r="AE69" s="338"/>
      <c r="AF69" s="338"/>
      <c r="AG69" s="338"/>
      <c r="AH69" s="338"/>
      <c r="AI69" s="300">
        <f>AB69*AC69</f>
        <v>0</v>
      </c>
      <c r="AJ69" s="269"/>
      <c r="AK69" s="230"/>
      <c r="AL69" s="338"/>
      <c r="AM69" s="338"/>
      <c r="AN69" s="338"/>
      <c r="AO69" s="338"/>
      <c r="AP69" s="338"/>
      <c r="AQ69" s="300">
        <f>AJ69*AK69</f>
        <v>0</v>
      </c>
      <c r="AR69" s="269"/>
      <c r="AS69" s="230"/>
      <c r="AT69" s="340"/>
      <c r="AU69" s="340"/>
      <c r="AV69" s="340"/>
      <c r="AW69" s="340"/>
      <c r="AX69" s="338"/>
      <c r="AY69" s="300">
        <f>AR69*AS69</f>
        <v>0</v>
      </c>
      <c r="AZ69" s="322"/>
      <c r="BA69" s="305">
        <f t="shared" si="33"/>
        <v>0</v>
      </c>
    </row>
    <row r="70" spans="1:53" x14ac:dyDescent="0.25">
      <c r="A70" s="11"/>
      <c r="B70" s="6" t="s">
        <v>32</v>
      </c>
      <c r="C70" s="10"/>
      <c r="D70" s="290"/>
      <c r="E70" s="6"/>
      <c r="F70" s="10"/>
      <c r="G70" s="10"/>
      <c r="H70" s="10"/>
      <c r="I70" s="10"/>
      <c r="J70" s="10"/>
      <c r="K70" s="279">
        <f>SUM(K67:K69)</f>
        <v>0</v>
      </c>
      <c r="L70" s="261"/>
      <c r="M70" s="6"/>
      <c r="N70" s="10"/>
      <c r="O70" s="10"/>
      <c r="P70" s="10"/>
      <c r="Q70" s="10"/>
      <c r="R70" s="10"/>
      <c r="S70" s="279">
        <f>SUM(S68:S69)</f>
        <v>0</v>
      </c>
      <c r="T70" s="261"/>
      <c r="U70" s="6"/>
      <c r="V70" s="10"/>
      <c r="W70" s="10"/>
      <c r="X70" s="10"/>
      <c r="Y70" s="10"/>
      <c r="Z70" s="10"/>
      <c r="AA70" s="279">
        <f>SUM(AA68:AA69)</f>
        <v>0</v>
      </c>
      <c r="AB70" s="261"/>
      <c r="AC70" s="6"/>
      <c r="AD70" s="10"/>
      <c r="AE70" s="10"/>
      <c r="AF70" s="10"/>
      <c r="AG70" s="10"/>
      <c r="AH70" s="10"/>
      <c r="AI70" s="279">
        <f>SUM(AI68:AI69)</f>
        <v>0</v>
      </c>
      <c r="AJ70" s="261"/>
      <c r="AK70" s="6"/>
      <c r="AL70" s="10"/>
      <c r="AM70" s="10"/>
      <c r="AN70" s="10"/>
      <c r="AO70" s="10"/>
      <c r="AP70" s="10"/>
      <c r="AQ70" s="279">
        <f>SUM(AQ68:AQ69)</f>
        <v>0</v>
      </c>
      <c r="AR70" s="16"/>
      <c r="AS70" s="261"/>
      <c r="AT70" s="261"/>
      <c r="AU70" s="261"/>
      <c r="AV70" s="261"/>
      <c r="AW70" s="261"/>
      <c r="AX70" s="10"/>
      <c r="AY70" s="279">
        <f>SUM(AY68:AY69)</f>
        <v>0</v>
      </c>
      <c r="AZ70" s="323"/>
      <c r="BA70" s="306">
        <f t="shared" si="33"/>
        <v>0</v>
      </c>
    </row>
    <row r="71" spans="1:53" x14ac:dyDescent="0.25">
      <c r="A71" s="27" t="s">
        <v>31</v>
      </c>
      <c r="B71" s="21"/>
      <c r="C71" s="22"/>
      <c r="D71" s="294"/>
      <c r="E71" s="21"/>
      <c r="F71" s="22"/>
      <c r="G71" s="22"/>
      <c r="H71" s="22"/>
      <c r="I71" s="22"/>
      <c r="J71" s="22"/>
      <c r="K71" s="282">
        <f>K66+K70</f>
        <v>0</v>
      </c>
      <c r="L71" s="263"/>
      <c r="M71" s="21"/>
      <c r="N71" s="22"/>
      <c r="O71" s="22"/>
      <c r="P71" s="22"/>
      <c r="Q71" s="22"/>
      <c r="R71" s="22"/>
      <c r="S71" s="282">
        <f>S66+S70</f>
        <v>0</v>
      </c>
      <c r="T71" s="263"/>
      <c r="U71" s="21"/>
      <c r="V71" s="22"/>
      <c r="W71" s="22"/>
      <c r="X71" s="22"/>
      <c r="Y71" s="22"/>
      <c r="Z71" s="22"/>
      <c r="AA71" s="282">
        <f>AA66+AA70</f>
        <v>0</v>
      </c>
      <c r="AB71" s="263"/>
      <c r="AC71" s="21"/>
      <c r="AD71" s="22"/>
      <c r="AE71" s="22"/>
      <c r="AF71" s="22"/>
      <c r="AG71" s="22"/>
      <c r="AH71" s="22"/>
      <c r="AI71" s="282">
        <f>AI66+AI70</f>
        <v>0</v>
      </c>
      <c r="AJ71" s="263"/>
      <c r="AK71" s="21"/>
      <c r="AL71" s="22"/>
      <c r="AM71" s="22"/>
      <c r="AN71" s="22"/>
      <c r="AO71" s="22"/>
      <c r="AP71" s="22"/>
      <c r="AQ71" s="282">
        <f>AQ66+AQ70</f>
        <v>0</v>
      </c>
      <c r="AR71" s="23"/>
      <c r="AS71" s="263"/>
      <c r="AT71" s="263"/>
      <c r="AU71" s="263"/>
      <c r="AV71" s="263"/>
      <c r="AW71" s="263"/>
      <c r="AX71" s="22"/>
      <c r="AY71" s="282">
        <f>AY66+AY70</f>
        <v>0</v>
      </c>
      <c r="AZ71" s="325"/>
      <c r="BA71" s="309">
        <f t="shared" si="33"/>
        <v>0</v>
      </c>
    </row>
    <row r="72" spans="1:53" ht="13" thickBot="1" x14ac:dyDescent="0.3">
      <c r="A72" s="44" t="s">
        <v>39</v>
      </c>
      <c r="B72" s="28"/>
      <c r="C72" s="168" t="s">
        <v>89</v>
      </c>
      <c r="D72" s="289">
        <f>K66</f>
        <v>0</v>
      </c>
      <c r="E72" s="230">
        <v>0</v>
      </c>
      <c r="F72" s="339"/>
      <c r="G72" s="339"/>
      <c r="H72" s="339"/>
      <c r="I72" s="339"/>
      <c r="J72" s="339"/>
      <c r="K72" s="300">
        <f>D72*E72</f>
        <v>0</v>
      </c>
      <c r="L72" s="267">
        <f>S66</f>
        <v>0</v>
      </c>
      <c r="M72" s="230">
        <v>0</v>
      </c>
      <c r="N72" s="339"/>
      <c r="O72" s="339"/>
      <c r="P72" s="339"/>
      <c r="Q72" s="339"/>
      <c r="R72" s="339"/>
      <c r="S72" s="300">
        <f>L72*M72</f>
        <v>0</v>
      </c>
      <c r="T72" s="267">
        <f>AA66</f>
        <v>0</v>
      </c>
      <c r="U72" s="230">
        <v>0</v>
      </c>
      <c r="V72" s="339"/>
      <c r="W72" s="339"/>
      <c r="X72" s="339"/>
      <c r="Y72" s="339"/>
      <c r="Z72" s="339"/>
      <c r="AA72" s="300">
        <f>T72*U72</f>
        <v>0</v>
      </c>
      <c r="AB72" s="267">
        <f>AI66</f>
        <v>0</v>
      </c>
      <c r="AC72" s="230">
        <v>0</v>
      </c>
      <c r="AD72" s="339"/>
      <c r="AE72" s="339"/>
      <c r="AF72" s="339"/>
      <c r="AG72" s="339"/>
      <c r="AH72" s="339"/>
      <c r="AI72" s="300">
        <f>AB72*AC72</f>
        <v>0</v>
      </c>
      <c r="AJ72" s="267">
        <f>AQ66</f>
        <v>0</v>
      </c>
      <c r="AK72" s="230">
        <v>0</v>
      </c>
      <c r="AL72" s="339"/>
      <c r="AM72" s="339"/>
      <c r="AN72" s="339"/>
      <c r="AO72" s="339"/>
      <c r="AP72" s="339"/>
      <c r="AQ72" s="300">
        <f>AJ72*AK72</f>
        <v>0</v>
      </c>
      <c r="AR72" s="374">
        <f>AY66</f>
        <v>0</v>
      </c>
      <c r="AS72" s="230">
        <v>0</v>
      </c>
      <c r="AT72" s="341"/>
      <c r="AU72" s="341"/>
      <c r="AV72" s="341"/>
      <c r="AW72" s="341"/>
      <c r="AX72" s="339"/>
      <c r="AY72" s="370">
        <f>AR72*AS72</f>
        <v>0</v>
      </c>
      <c r="AZ72" s="326"/>
      <c r="BA72" s="310">
        <f t="shared" si="33"/>
        <v>0</v>
      </c>
    </row>
    <row r="73" spans="1:53" ht="13" thickBot="1" x14ac:dyDescent="0.3">
      <c r="A73" s="357" t="s">
        <v>40</v>
      </c>
      <c r="B73" s="358"/>
      <c r="C73" s="359"/>
      <c r="D73" s="360"/>
      <c r="E73" s="358"/>
      <c r="F73" s="359"/>
      <c r="G73" s="359"/>
      <c r="H73" s="359"/>
      <c r="I73" s="359"/>
      <c r="J73" s="359"/>
      <c r="K73" s="361">
        <f>K71+K72</f>
        <v>0</v>
      </c>
      <c r="L73" s="362"/>
      <c r="M73" s="358"/>
      <c r="N73" s="359"/>
      <c r="O73" s="359"/>
      <c r="P73" s="359"/>
      <c r="Q73" s="359"/>
      <c r="R73" s="359"/>
      <c r="S73" s="361">
        <f>S71+S72</f>
        <v>0</v>
      </c>
      <c r="T73" s="362"/>
      <c r="U73" s="358"/>
      <c r="V73" s="359"/>
      <c r="W73" s="359"/>
      <c r="X73" s="359"/>
      <c r="Y73" s="359"/>
      <c r="Z73" s="359"/>
      <c r="AA73" s="361">
        <f>AA71+AA72</f>
        <v>0</v>
      </c>
      <c r="AB73" s="362"/>
      <c r="AC73" s="358"/>
      <c r="AD73" s="359"/>
      <c r="AE73" s="359"/>
      <c r="AF73" s="359"/>
      <c r="AG73" s="359"/>
      <c r="AH73" s="359"/>
      <c r="AI73" s="361">
        <f>AI71+AI72</f>
        <v>0</v>
      </c>
      <c r="AJ73" s="362"/>
      <c r="AK73" s="358"/>
      <c r="AL73" s="359"/>
      <c r="AM73" s="359"/>
      <c r="AN73" s="359"/>
      <c r="AO73" s="359"/>
      <c r="AP73" s="359"/>
      <c r="AQ73" s="361">
        <f>AQ71+AQ72</f>
        <v>0</v>
      </c>
      <c r="AR73" s="357"/>
      <c r="AS73" s="362"/>
      <c r="AT73" s="362"/>
      <c r="AU73" s="362"/>
      <c r="AV73" s="362"/>
      <c r="AW73" s="362"/>
      <c r="AX73" s="359"/>
      <c r="AY73" s="361">
        <f>AY71+AY72</f>
        <v>0</v>
      </c>
      <c r="AZ73" s="363"/>
      <c r="BA73" s="364">
        <f t="shared" si="33"/>
        <v>0</v>
      </c>
    </row>
    <row r="74" spans="1:53" x14ac:dyDescent="0.25">
      <c r="V74" s="118" t="s">
        <v>92</v>
      </c>
    </row>
    <row r="75" spans="1:53" ht="108.75" customHeight="1" x14ac:dyDescent="0.25">
      <c r="A75" s="159" t="s">
        <v>115</v>
      </c>
      <c r="B75" s="677" t="s">
        <v>435</v>
      </c>
      <c r="C75" s="677"/>
      <c r="D75" s="677"/>
      <c r="E75" s="677"/>
      <c r="F75" s="677"/>
      <c r="G75" s="677"/>
      <c r="H75" s="677"/>
      <c r="I75" s="677"/>
      <c r="J75" s="677"/>
      <c r="K75" s="677"/>
      <c r="L75" s="677"/>
      <c r="V75" s="118"/>
    </row>
    <row r="76" spans="1:53" ht="14.25" customHeight="1" x14ac:dyDescent="0.3">
      <c r="A76" s="35" t="s">
        <v>58</v>
      </c>
      <c r="B76" s="35" t="s">
        <v>116</v>
      </c>
    </row>
    <row r="77" spans="1:53" ht="18" customHeight="1" x14ac:dyDescent="0.3">
      <c r="A77" s="35" t="s">
        <v>22</v>
      </c>
      <c r="B77" s="35" t="s">
        <v>432</v>
      </c>
    </row>
    <row r="78" spans="1:53" ht="30" customHeight="1" x14ac:dyDescent="0.3">
      <c r="A78" s="35" t="s">
        <v>60</v>
      </c>
      <c r="B78" s="672" t="s">
        <v>433</v>
      </c>
      <c r="C78" s="672"/>
      <c r="D78" s="672"/>
      <c r="E78" s="672"/>
      <c r="F78" s="672"/>
      <c r="G78" s="672"/>
      <c r="H78" s="672"/>
      <c r="I78" s="672"/>
      <c r="J78" s="672"/>
      <c r="K78" s="672"/>
      <c r="L78" s="672"/>
      <c r="M78" s="672"/>
      <c r="N78" s="202"/>
      <c r="O78" s="202"/>
      <c r="P78" s="202"/>
      <c r="Q78" s="202"/>
      <c r="R78" s="202"/>
      <c r="S78" s="202"/>
      <c r="T78" s="202"/>
    </row>
    <row r="79" spans="1:53" ht="21.75" customHeight="1" x14ac:dyDescent="0.3">
      <c r="A79" s="35" t="s">
        <v>61</v>
      </c>
      <c r="B79" s="691" t="s">
        <v>324</v>
      </c>
      <c r="C79" s="691"/>
      <c r="D79" s="691"/>
      <c r="E79" s="691"/>
      <c r="F79" s="691"/>
      <c r="G79" s="691"/>
      <c r="H79" s="691"/>
      <c r="I79" s="691"/>
      <c r="J79" s="691"/>
      <c r="K79" s="691"/>
      <c r="L79" s="691"/>
      <c r="M79" s="691"/>
      <c r="N79" s="691"/>
      <c r="O79" s="691"/>
    </row>
    <row r="80" spans="1:53" ht="15.5" x14ac:dyDescent="0.25">
      <c r="B80" s="161"/>
    </row>
    <row r="81" spans="2:2" ht="15.5" x14ac:dyDescent="0.25">
      <c r="B81" s="161"/>
    </row>
    <row r="82" spans="2:2" ht="15.5" x14ac:dyDescent="0.25">
      <c r="B82" s="161"/>
    </row>
    <row r="83" spans="2:2" ht="15.5" x14ac:dyDescent="0.25">
      <c r="B83" s="161"/>
    </row>
    <row r="84" spans="2:2" ht="15.5" x14ac:dyDescent="0.25">
      <c r="B84" s="161"/>
    </row>
  </sheetData>
  <mergeCells count="16">
    <mergeCell ref="AE4:AF4"/>
    <mergeCell ref="AM4:AN4"/>
    <mergeCell ref="G5:H5"/>
    <mergeCell ref="O5:P5"/>
    <mergeCell ref="AE5:AF5"/>
    <mergeCell ref="AM5:AN5"/>
    <mergeCell ref="G4:H4"/>
    <mergeCell ref="O4:P4"/>
    <mergeCell ref="B79:O79"/>
    <mergeCell ref="AE6:AF6"/>
    <mergeCell ref="AM6:AN6"/>
    <mergeCell ref="BA6:BB6"/>
    <mergeCell ref="B75:L75"/>
    <mergeCell ref="B78:M78"/>
    <mergeCell ref="G6:H6"/>
    <mergeCell ref="O6:P6"/>
  </mergeCells>
  <phoneticPr fontId="29" type="noConversion"/>
  <pageMargins left="0.25" right="0.25" top="0.75" bottom="0.75" header="0.3" footer="0.3"/>
  <pageSetup scale="18" fitToHeight="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6328125" defaultRowHeight="12.5" x14ac:dyDescent="0.25"/>
  <cols>
    <col min="1" max="1" width="13.36328125" customWidth="1"/>
    <col min="2" max="2" width="42.453125" customWidth="1"/>
    <col min="3" max="3" width="30.36328125" bestFit="1" customWidth="1"/>
    <col min="4" max="4" width="11.6328125" customWidth="1"/>
    <col min="5" max="5" width="14.453125" bestFit="1" customWidth="1"/>
    <col min="6" max="18" width="12.6328125" customWidth="1"/>
    <col min="19" max="19" width="11.6328125" customWidth="1"/>
    <col min="20" max="20" width="12" customWidth="1"/>
    <col min="21" max="26" width="12.6328125" customWidth="1"/>
    <col min="27" max="27" width="11.6328125" customWidth="1"/>
    <col min="28" max="28" width="11.453125" customWidth="1"/>
    <col min="29" max="34" width="12.6328125" customWidth="1"/>
    <col min="35" max="35" width="11.6328125" customWidth="1"/>
    <col min="36" max="36" width="11" customWidth="1"/>
    <col min="37" max="42" width="12.6328125" customWidth="1"/>
    <col min="43" max="43" width="11.6328125" customWidth="1"/>
    <col min="44" max="44" width="11.36328125" customWidth="1"/>
    <col min="45" max="50" width="12.6328125" customWidth="1"/>
    <col min="51" max="51" width="11.6328125" customWidth="1"/>
    <col min="53" max="53" width="13" customWidth="1"/>
    <col min="54" max="54" width="12.36328125" customWidth="1"/>
  </cols>
  <sheetData>
    <row r="1" spans="1:54" s="196" customFormat="1" ht="13" x14ac:dyDescent="0.3">
      <c r="A1" s="193" t="s">
        <v>348</v>
      </c>
      <c r="B1" s="194"/>
      <c r="C1" s="327" t="s">
        <v>337</v>
      </c>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5"/>
    </row>
    <row r="2" spans="1:54" s="196" customFormat="1" ht="13" x14ac:dyDescent="0.3">
      <c r="A2" s="197" t="s">
        <v>431</v>
      </c>
      <c r="B2" s="198" t="str">
        <f>General!C2</f>
        <v>Proposer's Name (Prime or Subcontractor)</v>
      </c>
      <c r="C2" s="198"/>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200"/>
    </row>
    <row r="3" spans="1:54" s="196" customFormat="1" ht="13" x14ac:dyDescent="0.3">
      <c r="A3" s="197" t="s">
        <v>258</v>
      </c>
      <c r="B3" s="198" t="str">
        <f>General!C3</f>
        <v>Prime Contractor (Fill-in) (if applicable)</v>
      </c>
      <c r="C3" s="198"/>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200"/>
    </row>
    <row r="4" spans="1:54" ht="13.5" thickBot="1" x14ac:dyDescent="0.35">
      <c r="A4" s="29"/>
      <c r="B4" s="1"/>
      <c r="C4" s="1"/>
      <c r="D4" s="17"/>
      <c r="E4" s="43"/>
      <c r="F4" s="43"/>
      <c r="G4" s="683" t="s">
        <v>133</v>
      </c>
      <c r="H4" s="684"/>
      <c r="I4" s="43"/>
      <c r="J4" s="43"/>
      <c r="K4" s="17"/>
      <c r="L4" s="17"/>
      <c r="M4" s="17"/>
      <c r="N4" s="43"/>
      <c r="O4" s="683" t="s">
        <v>133</v>
      </c>
      <c r="P4" s="684"/>
      <c r="Q4" s="43"/>
      <c r="R4" s="43"/>
      <c r="S4" s="17"/>
      <c r="T4" s="17"/>
      <c r="U4" s="43"/>
      <c r="V4" s="43"/>
      <c r="W4" s="43" t="s">
        <v>133</v>
      </c>
      <c r="X4" s="43"/>
      <c r="Y4" s="43"/>
      <c r="Z4" s="43"/>
      <c r="AA4" s="17"/>
      <c r="AB4" s="17"/>
      <c r="AC4" s="17"/>
      <c r="AD4" s="17"/>
      <c r="AE4" s="683" t="s">
        <v>133</v>
      </c>
      <c r="AF4" s="684"/>
      <c r="AG4" s="17"/>
      <c r="AH4" s="43"/>
      <c r="AI4" s="17"/>
      <c r="AJ4" s="17"/>
      <c r="AK4" s="17"/>
      <c r="AL4" s="17"/>
      <c r="AM4" s="683" t="s">
        <v>133</v>
      </c>
      <c r="AN4" s="684"/>
      <c r="AO4" s="17"/>
      <c r="AP4" s="43"/>
      <c r="AQ4" s="17"/>
      <c r="AR4" s="17"/>
      <c r="AS4" s="17"/>
      <c r="AT4" s="17"/>
      <c r="AU4" s="17"/>
      <c r="AV4" s="43" t="s">
        <v>133</v>
      </c>
      <c r="AW4" s="17"/>
      <c r="AX4" s="43"/>
      <c r="AY4" s="31"/>
      <c r="AZ4" s="49"/>
      <c r="BA4" s="30"/>
    </row>
    <row r="5" spans="1:54" x14ac:dyDescent="0.25">
      <c r="B5" s="2"/>
      <c r="C5" s="9"/>
      <c r="D5" s="295"/>
      <c r="E5" s="232"/>
      <c r="F5" s="232"/>
      <c r="G5" s="689" t="str">
        <f>Period1_Label</f>
        <v>Proposer FY 1</v>
      </c>
      <c r="H5" s="690"/>
      <c r="I5" s="232"/>
      <c r="J5" s="232"/>
      <c r="K5" s="275"/>
      <c r="L5" s="264"/>
      <c r="M5" s="236"/>
      <c r="N5" s="237"/>
      <c r="O5" s="685" t="str">
        <f>Period2_Label</f>
        <v>Proposer FY 2</v>
      </c>
      <c r="P5" s="686"/>
      <c r="Q5" s="237"/>
      <c r="R5" s="237"/>
      <c r="S5" s="298"/>
      <c r="T5" s="270"/>
      <c r="U5" s="255"/>
      <c r="V5" s="232"/>
      <c r="W5" s="255" t="str">
        <f>Period3_Label</f>
        <v>Proposer FY 3</v>
      </c>
      <c r="X5" s="232"/>
      <c r="Y5" s="232"/>
      <c r="Z5" s="232"/>
      <c r="AA5" s="275"/>
      <c r="AB5" s="264"/>
      <c r="AC5" s="264"/>
      <c r="AD5" s="264"/>
      <c r="AE5" s="685" t="str">
        <f>Period4_Label</f>
        <v>Proposer FY 4</v>
      </c>
      <c r="AF5" s="686"/>
      <c r="AG5" s="264"/>
      <c r="AH5" s="237"/>
      <c r="AI5" s="298"/>
      <c r="AJ5" s="270"/>
      <c r="AK5" s="270"/>
      <c r="AL5" s="270"/>
      <c r="AM5" s="689" t="str">
        <f>Period5_Label</f>
        <v>Proposer FY 5</v>
      </c>
      <c r="AN5" s="690"/>
      <c r="AO5" s="270"/>
      <c r="AP5" s="232"/>
      <c r="AQ5" s="301"/>
      <c r="AR5" s="272"/>
      <c r="AS5" s="264"/>
      <c r="AT5" s="264"/>
      <c r="AU5" s="264"/>
      <c r="AV5" s="236" t="str">
        <f>Period6_Label</f>
        <v>Proposer FY 6</v>
      </c>
      <c r="AW5" s="264"/>
      <c r="AX5" s="237"/>
      <c r="AY5" s="303"/>
      <c r="AZ5" s="330"/>
      <c r="BA5" s="372" t="s">
        <v>27</v>
      </c>
      <c r="BB5" s="371"/>
    </row>
    <row r="6" spans="1:54" x14ac:dyDescent="0.25">
      <c r="A6" s="26" t="s">
        <v>121</v>
      </c>
      <c r="B6" s="2"/>
      <c r="C6" s="9"/>
      <c r="D6" s="296"/>
      <c r="E6" s="233"/>
      <c r="F6" s="233"/>
      <c r="G6" s="679" t="str">
        <f>CONCATENATE(TEXT('Proposer Constants'!B10,"MM/DD/YY")," to ",TEXT('Proposer Constants'!B11,"MM/DD/YY"))</f>
        <v>06/01/21 to 05/31/22</v>
      </c>
      <c r="H6" s="680"/>
      <c r="I6" s="234"/>
      <c r="J6" s="235"/>
      <c r="K6" s="276"/>
      <c r="L6" s="265"/>
      <c r="M6" s="238"/>
      <c r="N6" s="239"/>
      <c r="O6" s="687" t="str">
        <f>CONCATENATE(TEXT('Proposer Constants'!C10,"MM/DD/YY")," to ",TEXT('Proposer Constants'!C11,"MM/DD/YY"))</f>
        <v>06/01/22 to 05/31/23</v>
      </c>
      <c r="P6" s="688"/>
      <c r="Q6" s="239"/>
      <c r="R6" s="239"/>
      <c r="S6" s="299"/>
      <c r="T6" s="271"/>
      <c r="U6" s="256"/>
      <c r="V6" s="235"/>
      <c r="W6" s="256" t="str">
        <f>CONCATENATE(TEXT('Proposer Constants'!D10,"MM/DD/YY")," to ",TEXT('Proposer Constants'!D11,"MM/DD/YY"))</f>
        <v>06/01/23 to 05/31/24</v>
      </c>
      <c r="X6" s="235"/>
      <c r="Y6" s="235"/>
      <c r="Z6" s="235"/>
      <c r="AA6" s="276"/>
      <c r="AB6" s="265"/>
      <c r="AC6" s="265"/>
      <c r="AD6" s="265"/>
      <c r="AE6" s="687" t="str">
        <f>CONCATENATE(TEXT('Proposer Constants'!E10,"MM/DD/YY")," to ",TEXT('Proposer Constants'!E11,"MM/DD/YY"))</f>
        <v>06/01/24 to 05/31/25</v>
      </c>
      <c r="AF6" s="688"/>
      <c r="AG6" s="265"/>
      <c r="AH6" s="239"/>
      <c r="AI6" s="299"/>
      <c r="AJ6" s="271"/>
      <c r="AK6" s="271"/>
      <c r="AL6" s="271"/>
      <c r="AM6" s="679" t="str">
        <f>CONCATENATE(TEXT('Proposer Constants'!F10,"MM/DD/YY")," to ",TEXT('Proposer Constants'!F11,"MM/DD/YY"))</f>
        <v>06/01/25 to 05/31/26</v>
      </c>
      <c r="AN6" s="680"/>
      <c r="AO6" s="271"/>
      <c r="AP6" s="235"/>
      <c r="AQ6" s="302"/>
      <c r="AR6" s="273"/>
      <c r="AS6" s="265"/>
      <c r="AT6" s="265"/>
      <c r="AU6" s="265"/>
      <c r="AV6" s="238" t="str">
        <f>CONCATENATE(TEXT('Proposer Constants'!G10,"MM/DD/YY")," to ",TEXT('Proposer Constants'!G11,"MM/DD/YY"))</f>
        <v>06/01/26 to 05/31/27</v>
      </c>
      <c r="AW6" s="265"/>
      <c r="AX6" s="239"/>
      <c r="AY6" s="304"/>
      <c r="AZ6" s="38" t="s">
        <v>119</v>
      </c>
      <c r="BA6" s="681" t="s">
        <v>52</v>
      </c>
      <c r="BB6" s="682"/>
    </row>
    <row r="7" spans="1:54" s="223" customFormat="1" ht="34.5" x14ac:dyDescent="0.25">
      <c r="A7" s="217"/>
      <c r="B7" s="218" t="s">
        <v>429</v>
      </c>
      <c r="C7" s="219" t="s">
        <v>34</v>
      </c>
      <c r="D7" s="297" t="s">
        <v>334</v>
      </c>
      <c r="E7" s="222" t="s">
        <v>153</v>
      </c>
      <c r="F7" s="221" t="s">
        <v>327</v>
      </c>
      <c r="G7" s="221" t="s">
        <v>326</v>
      </c>
      <c r="H7" s="221" t="s">
        <v>328</v>
      </c>
      <c r="I7" s="221" t="s">
        <v>152</v>
      </c>
      <c r="J7" s="221" t="s">
        <v>330</v>
      </c>
      <c r="K7" s="277" t="s">
        <v>345</v>
      </c>
      <c r="L7" s="257" t="s">
        <v>334</v>
      </c>
      <c r="M7" s="222" t="s">
        <v>153</v>
      </c>
      <c r="N7" s="221" t="s">
        <v>327</v>
      </c>
      <c r="O7" s="221" t="s">
        <v>326</v>
      </c>
      <c r="P7" s="221" t="s">
        <v>328</v>
      </c>
      <c r="Q7" s="221" t="s">
        <v>152</v>
      </c>
      <c r="R7" s="221" t="s">
        <v>330</v>
      </c>
      <c r="S7" s="277" t="s">
        <v>345</v>
      </c>
      <c r="T7" s="257" t="s">
        <v>334</v>
      </c>
      <c r="U7" s="222" t="s">
        <v>153</v>
      </c>
      <c r="V7" s="221" t="s">
        <v>327</v>
      </c>
      <c r="W7" s="221" t="s">
        <v>326</v>
      </c>
      <c r="X7" s="221" t="s">
        <v>328</v>
      </c>
      <c r="Y7" s="221" t="s">
        <v>152</v>
      </c>
      <c r="Z7" s="221" t="s">
        <v>330</v>
      </c>
      <c r="AA7" s="277" t="s">
        <v>345</v>
      </c>
      <c r="AB7" s="257" t="s">
        <v>334</v>
      </c>
      <c r="AC7" s="222" t="s">
        <v>153</v>
      </c>
      <c r="AD7" s="221" t="s">
        <v>327</v>
      </c>
      <c r="AE7" s="221" t="s">
        <v>326</v>
      </c>
      <c r="AF7" s="221" t="s">
        <v>328</v>
      </c>
      <c r="AG7" s="221" t="s">
        <v>152</v>
      </c>
      <c r="AH7" s="221" t="s">
        <v>330</v>
      </c>
      <c r="AI7" s="277" t="s">
        <v>345</v>
      </c>
      <c r="AJ7" s="257" t="s">
        <v>334</v>
      </c>
      <c r="AK7" s="222" t="s">
        <v>153</v>
      </c>
      <c r="AL7" s="221" t="s">
        <v>327</v>
      </c>
      <c r="AM7" s="221" t="s">
        <v>326</v>
      </c>
      <c r="AN7" s="221" t="s">
        <v>328</v>
      </c>
      <c r="AO7" s="221" t="s">
        <v>152</v>
      </c>
      <c r="AP7" s="221" t="s">
        <v>330</v>
      </c>
      <c r="AQ7" s="277" t="s">
        <v>345</v>
      </c>
      <c r="AR7" s="220" t="s">
        <v>334</v>
      </c>
      <c r="AS7" s="222" t="s">
        <v>153</v>
      </c>
      <c r="AT7" s="221" t="s">
        <v>327</v>
      </c>
      <c r="AU7" s="221" t="s">
        <v>326</v>
      </c>
      <c r="AV7" s="221" t="s">
        <v>328</v>
      </c>
      <c r="AW7" s="221" t="s">
        <v>152</v>
      </c>
      <c r="AX7" s="221" t="s">
        <v>330</v>
      </c>
      <c r="AY7" s="277" t="s">
        <v>345</v>
      </c>
      <c r="AZ7" s="312" t="s">
        <v>334</v>
      </c>
      <c r="BA7" s="277" t="s">
        <v>345</v>
      </c>
      <c r="BB7" s="314" t="s">
        <v>336</v>
      </c>
    </row>
    <row r="8" spans="1:54" x14ac:dyDescent="0.25">
      <c r="A8" s="11"/>
      <c r="B8" s="383" t="str">
        <f>IF(ISBLANK('Labor Rates'!C8),"",'Labor Rates'!C8)</f>
        <v/>
      </c>
      <c r="C8" s="384" t="str">
        <f>IF(ISBLANK('Labor Rates'!D8),"",'Labor Rates'!D8)</f>
        <v/>
      </c>
      <c r="D8" s="285"/>
      <c r="E8" s="226">
        <f>'Labor Rates'!E8</f>
        <v>0</v>
      </c>
      <c r="F8" s="226">
        <f>D8*E8</f>
        <v>0</v>
      </c>
      <c r="G8" s="224">
        <f>'Labor Rates'!G8</f>
        <v>0</v>
      </c>
      <c r="H8" s="226">
        <f>F8*G8</f>
        <v>0</v>
      </c>
      <c r="I8" s="224">
        <f>'Labor Rates'!H8</f>
        <v>0</v>
      </c>
      <c r="J8" s="229">
        <f>(F8+H8)*I8</f>
        <v>0</v>
      </c>
      <c r="K8" s="300">
        <f>F8+H8+J8</f>
        <v>0</v>
      </c>
      <c r="L8" s="266"/>
      <c r="M8" s="214">
        <f>'Labor Rates'!K8</f>
        <v>0</v>
      </c>
      <c r="N8" s="226">
        <f>L8*M8</f>
        <v>0</v>
      </c>
      <c r="O8" s="224">
        <f>'Labor Rates'!M8</f>
        <v>0</v>
      </c>
      <c r="P8" s="226">
        <f>N8*O8</f>
        <v>0</v>
      </c>
      <c r="Q8" s="224">
        <f>'Labor Rates'!N8</f>
        <v>0</v>
      </c>
      <c r="R8" s="229">
        <f>(N8+P8)*Q8</f>
        <v>0</v>
      </c>
      <c r="S8" s="300">
        <f t="shared" ref="S8:S31" si="0">ROUND(L8*M8*(1+O8)*(1+Q8),0)</f>
        <v>0</v>
      </c>
      <c r="T8" s="266"/>
      <c r="U8" s="214">
        <f>'Labor Rates'!Q8</f>
        <v>0</v>
      </c>
      <c r="V8" s="226">
        <f>T8*U8</f>
        <v>0</v>
      </c>
      <c r="W8" s="224">
        <f>'Labor Rates'!S8</f>
        <v>0</v>
      </c>
      <c r="X8" s="226">
        <f>V8*W8</f>
        <v>0</v>
      </c>
      <c r="Y8" s="224">
        <f>'Labor Rates'!T8</f>
        <v>0</v>
      </c>
      <c r="Z8" s="229">
        <f>(V8+X8)*Y8</f>
        <v>0</v>
      </c>
      <c r="AA8" s="300">
        <f t="shared" ref="AA8:AA31" si="1">ROUND(T8*U8*(1+W8)*(1+Y8),0)</f>
        <v>0</v>
      </c>
      <c r="AB8" s="266"/>
      <c r="AC8" s="214">
        <f>'Labor Rates'!W8</f>
        <v>0</v>
      </c>
      <c r="AD8" s="226">
        <f>AB8*AC8</f>
        <v>0</v>
      </c>
      <c r="AE8" s="224">
        <f>'Labor Rates'!Y8</f>
        <v>0</v>
      </c>
      <c r="AF8" s="226">
        <f>AD8*AE8</f>
        <v>0</v>
      </c>
      <c r="AG8" s="224">
        <f>'Labor Rates'!Z8</f>
        <v>0</v>
      </c>
      <c r="AH8" s="229">
        <f>(AD8+AF8)*AG8</f>
        <v>0</v>
      </c>
      <c r="AI8" s="300">
        <f t="shared" ref="AI8:AI31" si="2">ROUND(AB8*AC8*(1+AE8)*(1+AG8),0)</f>
        <v>0</v>
      </c>
      <c r="AJ8" s="266"/>
      <c r="AK8" s="214">
        <f>'Labor Rates'!AC8</f>
        <v>0</v>
      </c>
      <c r="AL8" s="226">
        <f>AJ8*AK8</f>
        <v>0</v>
      </c>
      <c r="AM8" s="224">
        <f>'Labor Rates'!AE8</f>
        <v>0</v>
      </c>
      <c r="AN8" s="226">
        <f>AL8*AM8</f>
        <v>0</v>
      </c>
      <c r="AO8" s="224">
        <f>'Labor Rates'!AF8</f>
        <v>0</v>
      </c>
      <c r="AP8" s="229">
        <f>(AL8+AN8)*AO8</f>
        <v>0</v>
      </c>
      <c r="AQ8" s="300">
        <f t="shared" ref="AQ8:AQ31" si="3">ROUND(AJ8*AK8*(1+AM8)*(1+AO8),0)</f>
        <v>0</v>
      </c>
      <c r="AR8" s="231"/>
      <c r="AS8" s="214">
        <f>'Labor Rates'!AI8</f>
        <v>0</v>
      </c>
      <c r="AT8" s="226">
        <f>AR8*AS8</f>
        <v>0</v>
      </c>
      <c r="AU8" s="224">
        <f>'Labor Rates'!AK8</f>
        <v>0</v>
      </c>
      <c r="AV8" s="226">
        <f>AT8*AU8</f>
        <v>0</v>
      </c>
      <c r="AW8" s="224">
        <f>'Labor Rates'!AL8</f>
        <v>0</v>
      </c>
      <c r="AX8" s="229">
        <f>(AT8+AV8)*AW8</f>
        <v>0</v>
      </c>
      <c r="AY8" s="300">
        <f t="shared" ref="AY8:AY31" si="4">ROUND(AR8*AS8*(1+AU8)*(1+AW8),0)</f>
        <v>0</v>
      </c>
      <c r="AZ8" s="316">
        <f t="shared" ref="AZ8:AZ31" si="5">D8+L8+T8+AB8+AJ8+AR8</f>
        <v>0</v>
      </c>
      <c r="BA8" s="315">
        <f t="shared" ref="BA8:BA31" si="6">F8+N8+V8+AD8+AL8+AT8</f>
        <v>0</v>
      </c>
      <c r="BB8" s="308">
        <f t="shared" ref="BB8:BB31" si="7">K8+S8+AA8+AI8+AQ8+AY8</f>
        <v>0</v>
      </c>
    </row>
    <row r="9" spans="1:54" x14ac:dyDescent="0.25">
      <c r="A9" s="11"/>
      <c r="B9" s="383" t="str">
        <f>IF(ISBLANK('Labor Rates'!C9),"",'Labor Rates'!C9)</f>
        <v/>
      </c>
      <c r="C9" s="384" t="str">
        <f>IF(ISBLANK('Labor Rates'!D9),"",'Labor Rates'!D9)</f>
        <v/>
      </c>
      <c r="D9" s="285"/>
      <c r="E9" s="226">
        <f>'Labor Rates'!E9</f>
        <v>0</v>
      </c>
      <c r="F9" s="226">
        <f t="shared" ref="F9:F31" si="8">D9*E9</f>
        <v>0</v>
      </c>
      <c r="G9" s="224">
        <f>'Labor Rates'!G9</f>
        <v>0</v>
      </c>
      <c r="H9" s="226">
        <f t="shared" ref="H9:H31" si="9">F9*G9</f>
        <v>0</v>
      </c>
      <c r="I9" s="224">
        <f>'Labor Rates'!H9</f>
        <v>0</v>
      </c>
      <c r="J9" s="229">
        <f t="shared" ref="J9:J31" si="10">(F9+H9)*I9</f>
        <v>0</v>
      </c>
      <c r="K9" s="300">
        <f t="shared" ref="K9:K31" si="11">F9+H9+J9</f>
        <v>0</v>
      </c>
      <c r="L9" s="266"/>
      <c r="M9" s="214">
        <f>'Labor Rates'!K9</f>
        <v>0</v>
      </c>
      <c r="N9" s="226">
        <f t="shared" ref="N9:N31" si="12">L9*M9</f>
        <v>0</v>
      </c>
      <c r="O9" s="224">
        <f>'Labor Rates'!M9</f>
        <v>0</v>
      </c>
      <c r="P9" s="226">
        <f t="shared" ref="P9:P31" si="13">N9*O9</f>
        <v>0</v>
      </c>
      <c r="Q9" s="224">
        <f>'Labor Rates'!N9</f>
        <v>0</v>
      </c>
      <c r="R9" s="229">
        <f t="shared" ref="R9:R31" si="14">(N9+P9)*Q9</f>
        <v>0</v>
      </c>
      <c r="S9" s="300">
        <f t="shared" si="0"/>
        <v>0</v>
      </c>
      <c r="T9" s="266"/>
      <c r="U9" s="214">
        <f>'Labor Rates'!Q9</f>
        <v>0</v>
      </c>
      <c r="V9" s="226">
        <f t="shared" ref="V9:V31" si="15">T9*U9</f>
        <v>0</v>
      </c>
      <c r="W9" s="224">
        <f>'Labor Rates'!S9</f>
        <v>0</v>
      </c>
      <c r="X9" s="226">
        <f t="shared" ref="X9:X31" si="16">V9*W9</f>
        <v>0</v>
      </c>
      <c r="Y9" s="224">
        <f>'Labor Rates'!T9</f>
        <v>0</v>
      </c>
      <c r="Z9" s="229">
        <f t="shared" ref="Z9:Z31" si="17">(V9+X9)*Y9</f>
        <v>0</v>
      </c>
      <c r="AA9" s="300">
        <f t="shared" si="1"/>
        <v>0</v>
      </c>
      <c r="AB9" s="266"/>
      <c r="AC9" s="214">
        <f>'Labor Rates'!W9</f>
        <v>0</v>
      </c>
      <c r="AD9" s="226">
        <f t="shared" ref="AD9:AD31" si="18">AB9*AC9</f>
        <v>0</v>
      </c>
      <c r="AE9" s="224">
        <f>'Labor Rates'!Y9</f>
        <v>0</v>
      </c>
      <c r="AF9" s="226">
        <f t="shared" ref="AF9:AF31" si="19">AD9*AE9</f>
        <v>0</v>
      </c>
      <c r="AG9" s="224">
        <f>'Labor Rates'!Z9</f>
        <v>0</v>
      </c>
      <c r="AH9" s="229">
        <f t="shared" ref="AH9:AH31" si="20">(AD9+AF9)*AG9</f>
        <v>0</v>
      </c>
      <c r="AI9" s="300">
        <f t="shared" si="2"/>
        <v>0</v>
      </c>
      <c r="AJ9" s="266"/>
      <c r="AK9" s="214">
        <f>'Labor Rates'!AC9</f>
        <v>0</v>
      </c>
      <c r="AL9" s="226">
        <f t="shared" ref="AL9:AL31" si="21">AJ9*AK9</f>
        <v>0</v>
      </c>
      <c r="AM9" s="224">
        <f>'Labor Rates'!AE9</f>
        <v>0</v>
      </c>
      <c r="AN9" s="226">
        <f t="shared" ref="AN9:AN31" si="22">AL9*AM9</f>
        <v>0</v>
      </c>
      <c r="AO9" s="224">
        <f>'Labor Rates'!AF9</f>
        <v>0</v>
      </c>
      <c r="AP9" s="229">
        <f t="shared" ref="AP9:AP31" si="23">(AL9+AN9)*AO9</f>
        <v>0</v>
      </c>
      <c r="AQ9" s="300">
        <f t="shared" si="3"/>
        <v>0</v>
      </c>
      <c r="AR9" s="231"/>
      <c r="AS9" s="214">
        <f>'Labor Rates'!AI9</f>
        <v>0</v>
      </c>
      <c r="AT9" s="226">
        <f t="shared" ref="AT9:AT31" si="24">AR9*AS9</f>
        <v>0</v>
      </c>
      <c r="AU9" s="224">
        <f>'Labor Rates'!AK9</f>
        <v>0</v>
      </c>
      <c r="AV9" s="226">
        <f t="shared" ref="AV9:AV31" si="25">AT9*AU9</f>
        <v>0</v>
      </c>
      <c r="AW9" s="224">
        <f>'Labor Rates'!AL9</f>
        <v>0</v>
      </c>
      <c r="AX9" s="229">
        <f t="shared" ref="AX9:AX31" si="26">(AT9+AV9)*AW9</f>
        <v>0</v>
      </c>
      <c r="AY9" s="300">
        <f t="shared" si="4"/>
        <v>0</v>
      </c>
      <c r="AZ9" s="316">
        <f t="shared" si="5"/>
        <v>0</v>
      </c>
      <c r="BA9" s="315">
        <f t="shared" si="6"/>
        <v>0</v>
      </c>
      <c r="BB9" s="308">
        <f t="shared" si="7"/>
        <v>0</v>
      </c>
    </row>
    <row r="10" spans="1:54" x14ac:dyDescent="0.25">
      <c r="A10" s="11"/>
      <c r="B10" s="383" t="str">
        <f>IF(ISBLANK('Labor Rates'!C10),"",'Labor Rates'!C10)</f>
        <v/>
      </c>
      <c r="C10" s="384" t="str">
        <f>IF(ISBLANK('Labor Rates'!D10),"",'Labor Rates'!D10)</f>
        <v/>
      </c>
      <c r="D10" s="285"/>
      <c r="E10" s="226">
        <f>'Labor Rates'!E10</f>
        <v>0</v>
      </c>
      <c r="F10" s="226">
        <f t="shared" si="8"/>
        <v>0</v>
      </c>
      <c r="G10" s="224">
        <f>'Labor Rates'!G10</f>
        <v>0</v>
      </c>
      <c r="H10" s="226">
        <f t="shared" si="9"/>
        <v>0</v>
      </c>
      <c r="I10" s="224">
        <f>'Labor Rates'!H10</f>
        <v>0</v>
      </c>
      <c r="J10" s="229">
        <f t="shared" si="10"/>
        <v>0</v>
      </c>
      <c r="K10" s="300">
        <f t="shared" si="11"/>
        <v>0</v>
      </c>
      <c r="L10" s="266"/>
      <c r="M10" s="214">
        <f>'Labor Rates'!K10</f>
        <v>0</v>
      </c>
      <c r="N10" s="226">
        <f t="shared" si="12"/>
        <v>0</v>
      </c>
      <c r="O10" s="224">
        <f>'Labor Rates'!M10</f>
        <v>0</v>
      </c>
      <c r="P10" s="226">
        <f t="shared" si="13"/>
        <v>0</v>
      </c>
      <c r="Q10" s="224">
        <f>'Labor Rates'!N10</f>
        <v>0</v>
      </c>
      <c r="R10" s="229">
        <f t="shared" si="14"/>
        <v>0</v>
      </c>
      <c r="S10" s="300">
        <f t="shared" si="0"/>
        <v>0</v>
      </c>
      <c r="T10" s="266"/>
      <c r="U10" s="214">
        <f>'Labor Rates'!Q10</f>
        <v>0</v>
      </c>
      <c r="V10" s="226">
        <f t="shared" si="15"/>
        <v>0</v>
      </c>
      <c r="W10" s="224">
        <f>'Labor Rates'!S10</f>
        <v>0</v>
      </c>
      <c r="X10" s="226">
        <f t="shared" si="16"/>
        <v>0</v>
      </c>
      <c r="Y10" s="224">
        <f>'Labor Rates'!T10</f>
        <v>0</v>
      </c>
      <c r="Z10" s="229">
        <f t="shared" si="17"/>
        <v>0</v>
      </c>
      <c r="AA10" s="300">
        <f t="shared" si="1"/>
        <v>0</v>
      </c>
      <c r="AB10" s="266"/>
      <c r="AC10" s="214">
        <f>'Labor Rates'!W10</f>
        <v>0</v>
      </c>
      <c r="AD10" s="226">
        <f t="shared" si="18"/>
        <v>0</v>
      </c>
      <c r="AE10" s="224">
        <f>'Labor Rates'!Y10</f>
        <v>0</v>
      </c>
      <c r="AF10" s="226">
        <f t="shared" si="19"/>
        <v>0</v>
      </c>
      <c r="AG10" s="224">
        <f>'Labor Rates'!Z10</f>
        <v>0</v>
      </c>
      <c r="AH10" s="229">
        <f t="shared" si="20"/>
        <v>0</v>
      </c>
      <c r="AI10" s="300">
        <f t="shared" si="2"/>
        <v>0</v>
      </c>
      <c r="AJ10" s="266"/>
      <c r="AK10" s="214">
        <f>'Labor Rates'!AC10</f>
        <v>0</v>
      </c>
      <c r="AL10" s="226">
        <f t="shared" si="21"/>
        <v>0</v>
      </c>
      <c r="AM10" s="224">
        <f>'Labor Rates'!AE10</f>
        <v>0</v>
      </c>
      <c r="AN10" s="226">
        <f t="shared" si="22"/>
        <v>0</v>
      </c>
      <c r="AO10" s="224">
        <f>'Labor Rates'!AF10</f>
        <v>0</v>
      </c>
      <c r="AP10" s="229">
        <f t="shared" si="23"/>
        <v>0</v>
      </c>
      <c r="AQ10" s="300">
        <f t="shared" si="3"/>
        <v>0</v>
      </c>
      <c r="AR10" s="231"/>
      <c r="AS10" s="214">
        <f>'Labor Rates'!AI10</f>
        <v>0</v>
      </c>
      <c r="AT10" s="226">
        <f t="shared" si="24"/>
        <v>0</v>
      </c>
      <c r="AU10" s="224">
        <f>'Labor Rates'!AK10</f>
        <v>0</v>
      </c>
      <c r="AV10" s="226">
        <f t="shared" si="25"/>
        <v>0</v>
      </c>
      <c r="AW10" s="224">
        <f>'Labor Rates'!AL10</f>
        <v>0</v>
      </c>
      <c r="AX10" s="229">
        <f t="shared" si="26"/>
        <v>0</v>
      </c>
      <c r="AY10" s="300">
        <f t="shared" si="4"/>
        <v>0</v>
      </c>
      <c r="AZ10" s="316">
        <f t="shared" si="5"/>
        <v>0</v>
      </c>
      <c r="BA10" s="315">
        <f t="shared" si="6"/>
        <v>0</v>
      </c>
      <c r="BB10" s="308">
        <f t="shared" si="7"/>
        <v>0</v>
      </c>
    </row>
    <row r="11" spans="1:54" x14ac:dyDescent="0.25">
      <c r="A11" s="11"/>
      <c r="B11" s="383" t="str">
        <f>IF(ISBLANK('Labor Rates'!C11),"",'Labor Rates'!C11)</f>
        <v/>
      </c>
      <c r="C11" s="384" t="str">
        <f>IF(ISBLANK('Labor Rates'!D11),"",'Labor Rates'!D11)</f>
        <v/>
      </c>
      <c r="D11" s="285"/>
      <c r="E11" s="226">
        <f>'Labor Rates'!E11</f>
        <v>0</v>
      </c>
      <c r="F11" s="226">
        <f t="shared" si="8"/>
        <v>0</v>
      </c>
      <c r="G11" s="224">
        <f>'Labor Rates'!G11</f>
        <v>0</v>
      </c>
      <c r="H11" s="226">
        <f t="shared" si="9"/>
        <v>0</v>
      </c>
      <c r="I11" s="224">
        <f>'Labor Rates'!H11</f>
        <v>0</v>
      </c>
      <c r="J11" s="229">
        <f t="shared" si="10"/>
        <v>0</v>
      </c>
      <c r="K11" s="300">
        <f t="shared" si="11"/>
        <v>0</v>
      </c>
      <c r="L11" s="266"/>
      <c r="M11" s="214">
        <f>'Labor Rates'!K11</f>
        <v>0</v>
      </c>
      <c r="N11" s="226">
        <f t="shared" si="12"/>
        <v>0</v>
      </c>
      <c r="O11" s="224">
        <f>'Labor Rates'!M11</f>
        <v>0</v>
      </c>
      <c r="P11" s="226">
        <f t="shared" si="13"/>
        <v>0</v>
      </c>
      <c r="Q11" s="224">
        <f>'Labor Rates'!N11</f>
        <v>0</v>
      </c>
      <c r="R11" s="229">
        <f t="shared" si="14"/>
        <v>0</v>
      </c>
      <c r="S11" s="300">
        <f t="shared" si="0"/>
        <v>0</v>
      </c>
      <c r="T11" s="266"/>
      <c r="U11" s="214">
        <f>'Labor Rates'!Q11</f>
        <v>0</v>
      </c>
      <c r="V11" s="226">
        <f t="shared" si="15"/>
        <v>0</v>
      </c>
      <c r="W11" s="224">
        <f>'Labor Rates'!S11</f>
        <v>0</v>
      </c>
      <c r="X11" s="226">
        <f t="shared" si="16"/>
        <v>0</v>
      </c>
      <c r="Y11" s="224">
        <f>'Labor Rates'!T11</f>
        <v>0</v>
      </c>
      <c r="Z11" s="229">
        <f t="shared" si="17"/>
        <v>0</v>
      </c>
      <c r="AA11" s="300">
        <f t="shared" si="1"/>
        <v>0</v>
      </c>
      <c r="AB11" s="266"/>
      <c r="AC11" s="214">
        <f>'Labor Rates'!W11</f>
        <v>0</v>
      </c>
      <c r="AD11" s="226">
        <f t="shared" si="18"/>
        <v>0</v>
      </c>
      <c r="AE11" s="224">
        <f>'Labor Rates'!Y11</f>
        <v>0</v>
      </c>
      <c r="AF11" s="226">
        <f t="shared" si="19"/>
        <v>0</v>
      </c>
      <c r="AG11" s="224">
        <f>'Labor Rates'!Z11</f>
        <v>0</v>
      </c>
      <c r="AH11" s="229">
        <f t="shared" si="20"/>
        <v>0</v>
      </c>
      <c r="AI11" s="300">
        <f t="shared" si="2"/>
        <v>0</v>
      </c>
      <c r="AJ11" s="266"/>
      <c r="AK11" s="214">
        <f>'Labor Rates'!AC11</f>
        <v>0</v>
      </c>
      <c r="AL11" s="226">
        <f t="shared" si="21"/>
        <v>0</v>
      </c>
      <c r="AM11" s="224">
        <f>'Labor Rates'!AE11</f>
        <v>0</v>
      </c>
      <c r="AN11" s="226">
        <f t="shared" si="22"/>
        <v>0</v>
      </c>
      <c r="AO11" s="224">
        <f>'Labor Rates'!AF11</f>
        <v>0</v>
      </c>
      <c r="AP11" s="229">
        <f t="shared" si="23"/>
        <v>0</v>
      </c>
      <c r="AQ11" s="300">
        <f t="shared" si="3"/>
        <v>0</v>
      </c>
      <c r="AR11" s="231"/>
      <c r="AS11" s="214">
        <f>'Labor Rates'!AI11</f>
        <v>0</v>
      </c>
      <c r="AT11" s="226">
        <f t="shared" si="24"/>
        <v>0</v>
      </c>
      <c r="AU11" s="224">
        <f>'Labor Rates'!AK11</f>
        <v>0</v>
      </c>
      <c r="AV11" s="226">
        <f t="shared" si="25"/>
        <v>0</v>
      </c>
      <c r="AW11" s="224">
        <f>'Labor Rates'!AL11</f>
        <v>0</v>
      </c>
      <c r="AX11" s="229">
        <f t="shared" si="26"/>
        <v>0</v>
      </c>
      <c r="AY11" s="300">
        <f t="shared" si="4"/>
        <v>0</v>
      </c>
      <c r="AZ11" s="316">
        <f t="shared" si="5"/>
        <v>0</v>
      </c>
      <c r="BA11" s="315">
        <f t="shared" si="6"/>
        <v>0</v>
      </c>
      <c r="BB11" s="308">
        <f t="shared" si="7"/>
        <v>0</v>
      </c>
    </row>
    <row r="12" spans="1:54" x14ac:dyDescent="0.25">
      <c r="A12" s="11"/>
      <c r="B12" s="383" t="str">
        <f>IF(ISBLANK('Labor Rates'!C12),"",'Labor Rates'!C12)</f>
        <v/>
      </c>
      <c r="C12" s="384" t="str">
        <f>IF(ISBLANK('Labor Rates'!D12),"",'Labor Rates'!D12)</f>
        <v/>
      </c>
      <c r="D12" s="285"/>
      <c r="E12" s="226">
        <f>'Labor Rates'!E12</f>
        <v>0</v>
      </c>
      <c r="F12" s="226">
        <f t="shared" si="8"/>
        <v>0</v>
      </c>
      <c r="G12" s="224">
        <f>'Labor Rates'!G12</f>
        <v>0</v>
      </c>
      <c r="H12" s="226">
        <f t="shared" si="9"/>
        <v>0</v>
      </c>
      <c r="I12" s="224">
        <f>'Labor Rates'!H12</f>
        <v>0</v>
      </c>
      <c r="J12" s="229">
        <f t="shared" si="10"/>
        <v>0</v>
      </c>
      <c r="K12" s="300">
        <f t="shared" si="11"/>
        <v>0</v>
      </c>
      <c r="L12" s="266"/>
      <c r="M12" s="214">
        <f>'Labor Rates'!K12</f>
        <v>0</v>
      </c>
      <c r="N12" s="226">
        <f t="shared" si="12"/>
        <v>0</v>
      </c>
      <c r="O12" s="224">
        <f>'Labor Rates'!M12</f>
        <v>0</v>
      </c>
      <c r="P12" s="226">
        <f t="shared" si="13"/>
        <v>0</v>
      </c>
      <c r="Q12" s="224">
        <f>'Labor Rates'!N12</f>
        <v>0</v>
      </c>
      <c r="R12" s="229">
        <f t="shared" si="14"/>
        <v>0</v>
      </c>
      <c r="S12" s="300">
        <f t="shared" si="0"/>
        <v>0</v>
      </c>
      <c r="T12" s="266"/>
      <c r="U12" s="214">
        <f>'Labor Rates'!Q12</f>
        <v>0</v>
      </c>
      <c r="V12" s="226">
        <f t="shared" si="15"/>
        <v>0</v>
      </c>
      <c r="W12" s="224">
        <f>'Labor Rates'!S12</f>
        <v>0</v>
      </c>
      <c r="X12" s="226">
        <f t="shared" si="16"/>
        <v>0</v>
      </c>
      <c r="Y12" s="224">
        <f>'Labor Rates'!T12</f>
        <v>0</v>
      </c>
      <c r="Z12" s="229">
        <f t="shared" si="17"/>
        <v>0</v>
      </c>
      <c r="AA12" s="300">
        <f t="shared" si="1"/>
        <v>0</v>
      </c>
      <c r="AB12" s="266"/>
      <c r="AC12" s="214">
        <f>'Labor Rates'!W12</f>
        <v>0</v>
      </c>
      <c r="AD12" s="226">
        <f t="shared" si="18"/>
        <v>0</v>
      </c>
      <c r="AE12" s="224">
        <f>'Labor Rates'!Y12</f>
        <v>0</v>
      </c>
      <c r="AF12" s="226">
        <f t="shared" si="19"/>
        <v>0</v>
      </c>
      <c r="AG12" s="224">
        <f>'Labor Rates'!Z12</f>
        <v>0</v>
      </c>
      <c r="AH12" s="229">
        <f t="shared" si="20"/>
        <v>0</v>
      </c>
      <c r="AI12" s="300">
        <f t="shared" si="2"/>
        <v>0</v>
      </c>
      <c r="AJ12" s="266"/>
      <c r="AK12" s="214">
        <f>'Labor Rates'!AC12</f>
        <v>0</v>
      </c>
      <c r="AL12" s="226">
        <f t="shared" si="21"/>
        <v>0</v>
      </c>
      <c r="AM12" s="224">
        <f>'Labor Rates'!AE12</f>
        <v>0</v>
      </c>
      <c r="AN12" s="226">
        <f t="shared" si="22"/>
        <v>0</v>
      </c>
      <c r="AO12" s="224">
        <f>'Labor Rates'!AF12</f>
        <v>0</v>
      </c>
      <c r="AP12" s="229">
        <f t="shared" si="23"/>
        <v>0</v>
      </c>
      <c r="AQ12" s="300">
        <f t="shared" si="3"/>
        <v>0</v>
      </c>
      <c r="AR12" s="231"/>
      <c r="AS12" s="214">
        <f>'Labor Rates'!AI12</f>
        <v>0</v>
      </c>
      <c r="AT12" s="226">
        <f t="shared" si="24"/>
        <v>0</v>
      </c>
      <c r="AU12" s="224">
        <f>'Labor Rates'!AK12</f>
        <v>0</v>
      </c>
      <c r="AV12" s="226">
        <f t="shared" si="25"/>
        <v>0</v>
      </c>
      <c r="AW12" s="224">
        <f>'Labor Rates'!AL12</f>
        <v>0</v>
      </c>
      <c r="AX12" s="229">
        <f t="shared" si="26"/>
        <v>0</v>
      </c>
      <c r="AY12" s="300">
        <f t="shared" si="4"/>
        <v>0</v>
      </c>
      <c r="AZ12" s="316">
        <f t="shared" si="5"/>
        <v>0</v>
      </c>
      <c r="BA12" s="315">
        <f t="shared" si="6"/>
        <v>0</v>
      </c>
      <c r="BB12" s="308">
        <f t="shared" si="7"/>
        <v>0</v>
      </c>
    </row>
    <row r="13" spans="1:54" x14ac:dyDescent="0.25">
      <c r="A13" s="11"/>
      <c r="B13" s="383" t="str">
        <f>IF(ISBLANK('Labor Rates'!C13),"",'Labor Rates'!C13)</f>
        <v/>
      </c>
      <c r="C13" s="384" t="str">
        <f>IF(ISBLANK('Labor Rates'!D13),"",'Labor Rates'!D13)</f>
        <v/>
      </c>
      <c r="D13" s="285"/>
      <c r="E13" s="226">
        <f>'Labor Rates'!E13</f>
        <v>0</v>
      </c>
      <c r="F13" s="226">
        <f t="shared" si="8"/>
        <v>0</v>
      </c>
      <c r="G13" s="224">
        <f>'Labor Rates'!G13</f>
        <v>0</v>
      </c>
      <c r="H13" s="226">
        <f t="shared" si="9"/>
        <v>0</v>
      </c>
      <c r="I13" s="224">
        <f>'Labor Rates'!H13</f>
        <v>0</v>
      </c>
      <c r="J13" s="229">
        <f t="shared" si="10"/>
        <v>0</v>
      </c>
      <c r="K13" s="300">
        <f t="shared" si="11"/>
        <v>0</v>
      </c>
      <c r="L13" s="266"/>
      <c r="M13" s="214">
        <f>'Labor Rates'!K13</f>
        <v>0</v>
      </c>
      <c r="N13" s="226">
        <f t="shared" si="12"/>
        <v>0</v>
      </c>
      <c r="O13" s="224">
        <f>'Labor Rates'!M13</f>
        <v>0</v>
      </c>
      <c r="P13" s="226">
        <f t="shared" si="13"/>
        <v>0</v>
      </c>
      <c r="Q13" s="224">
        <f>'Labor Rates'!N13</f>
        <v>0</v>
      </c>
      <c r="R13" s="229">
        <f t="shared" si="14"/>
        <v>0</v>
      </c>
      <c r="S13" s="300">
        <f t="shared" si="0"/>
        <v>0</v>
      </c>
      <c r="T13" s="266"/>
      <c r="U13" s="214">
        <f>'Labor Rates'!Q13</f>
        <v>0</v>
      </c>
      <c r="V13" s="226">
        <f t="shared" si="15"/>
        <v>0</v>
      </c>
      <c r="W13" s="224">
        <f>'Labor Rates'!S13</f>
        <v>0</v>
      </c>
      <c r="X13" s="226">
        <f t="shared" si="16"/>
        <v>0</v>
      </c>
      <c r="Y13" s="224">
        <f>'Labor Rates'!T13</f>
        <v>0</v>
      </c>
      <c r="Z13" s="229">
        <f t="shared" si="17"/>
        <v>0</v>
      </c>
      <c r="AA13" s="300">
        <f t="shared" si="1"/>
        <v>0</v>
      </c>
      <c r="AB13" s="266"/>
      <c r="AC13" s="214">
        <f>'Labor Rates'!W13</f>
        <v>0</v>
      </c>
      <c r="AD13" s="226">
        <f t="shared" si="18"/>
        <v>0</v>
      </c>
      <c r="AE13" s="224">
        <f>'Labor Rates'!Y13</f>
        <v>0</v>
      </c>
      <c r="AF13" s="226">
        <f t="shared" si="19"/>
        <v>0</v>
      </c>
      <c r="AG13" s="224">
        <f>'Labor Rates'!Z13</f>
        <v>0</v>
      </c>
      <c r="AH13" s="229">
        <f t="shared" si="20"/>
        <v>0</v>
      </c>
      <c r="AI13" s="300">
        <f t="shared" si="2"/>
        <v>0</v>
      </c>
      <c r="AJ13" s="266"/>
      <c r="AK13" s="214">
        <f>'Labor Rates'!AC13</f>
        <v>0</v>
      </c>
      <c r="AL13" s="226">
        <f t="shared" si="21"/>
        <v>0</v>
      </c>
      <c r="AM13" s="224">
        <f>'Labor Rates'!AE13</f>
        <v>0</v>
      </c>
      <c r="AN13" s="226">
        <f t="shared" si="22"/>
        <v>0</v>
      </c>
      <c r="AO13" s="224">
        <f>'Labor Rates'!AF13</f>
        <v>0</v>
      </c>
      <c r="AP13" s="229">
        <f t="shared" si="23"/>
        <v>0</v>
      </c>
      <c r="AQ13" s="300">
        <f t="shared" si="3"/>
        <v>0</v>
      </c>
      <c r="AR13" s="231"/>
      <c r="AS13" s="214">
        <f>'Labor Rates'!AI13</f>
        <v>0</v>
      </c>
      <c r="AT13" s="226">
        <f t="shared" si="24"/>
        <v>0</v>
      </c>
      <c r="AU13" s="224">
        <f>'Labor Rates'!AK13</f>
        <v>0</v>
      </c>
      <c r="AV13" s="226">
        <f t="shared" si="25"/>
        <v>0</v>
      </c>
      <c r="AW13" s="224">
        <f>'Labor Rates'!AL13</f>
        <v>0</v>
      </c>
      <c r="AX13" s="229">
        <f t="shared" si="26"/>
        <v>0</v>
      </c>
      <c r="AY13" s="300">
        <f t="shared" si="4"/>
        <v>0</v>
      </c>
      <c r="AZ13" s="316">
        <f t="shared" si="5"/>
        <v>0</v>
      </c>
      <c r="BA13" s="315">
        <f t="shared" si="6"/>
        <v>0</v>
      </c>
      <c r="BB13" s="308">
        <f t="shared" si="7"/>
        <v>0</v>
      </c>
    </row>
    <row r="14" spans="1:54" x14ac:dyDescent="0.25">
      <c r="A14" s="11"/>
      <c r="B14" s="383" t="str">
        <f>IF(ISBLANK('Labor Rates'!C14),"",'Labor Rates'!C14)</f>
        <v/>
      </c>
      <c r="C14" s="384" t="str">
        <f>IF(ISBLANK('Labor Rates'!D14),"",'Labor Rates'!D14)</f>
        <v/>
      </c>
      <c r="D14" s="285"/>
      <c r="E14" s="226">
        <f>'Labor Rates'!E14</f>
        <v>0</v>
      </c>
      <c r="F14" s="226">
        <f t="shared" si="8"/>
        <v>0</v>
      </c>
      <c r="G14" s="224">
        <f>'Labor Rates'!G14</f>
        <v>0</v>
      </c>
      <c r="H14" s="226">
        <f t="shared" si="9"/>
        <v>0</v>
      </c>
      <c r="I14" s="224">
        <f>'Labor Rates'!H14</f>
        <v>0</v>
      </c>
      <c r="J14" s="229">
        <f t="shared" si="10"/>
        <v>0</v>
      </c>
      <c r="K14" s="300">
        <f t="shared" si="11"/>
        <v>0</v>
      </c>
      <c r="L14" s="266"/>
      <c r="M14" s="214">
        <f>'Labor Rates'!K14</f>
        <v>0</v>
      </c>
      <c r="N14" s="226">
        <f t="shared" si="12"/>
        <v>0</v>
      </c>
      <c r="O14" s="224">
        <f>'Labor Rates'!M14</f>
        <v>0</v>
      </c>
      <c r="P14" s="226">
        <f t="shared" si="13"/>
        <v>0</v>
      </c>
      <c r="Q14" s="224">
        <f>'Labor Rates'!N14</f>
        <v>0</v>
      </c>
      <c r="R14" s="229">
        <f t="shared" si="14"/>
        <v>0</v>
      </c>
      <c r="S14" s="300">
        <f t="shared" si="0"/>
        <v>0</v>
      </c>
      <c r="T14" s="266"/>
      <c r="U14" s="214">
        <f>'Labor Rates'!Q14</f>
        <v>0</v>
      </c>
      <c r="V14" s="226">
        <f t="shared" si="15"/>
        <v>0</v>
      </c>
      <c r="W14" s="224">
        <f>'Labor Rates'!S14</f>
        <v>0</v>
      </c>
      <c r="X14" s="226">
        <f t="shared" si="16"/>
        <v>0</v>
      </c>
      <c r="Y14" s="224">
        <f>'Labor Rates'!T14</f>
        <v>0</v>
      </c>
      <c r="Z14" s="229">
        <f t="shared" si="17"/>
        <v>0</v>
      </c>
      <c r="AA14" s="300">
        <f t="shared" si="1"/>
        <v>0</v>
      </c>
      <c r="AB14" s="266"/>
      <c r="AC14" s="214">
        <f>'Labor Rates'!W14</f>
        <v>0</v>
      </c>
      <c r="AD14" s="226">
        <f t="shared" si="18"/>
        <v>0</v>
      </c>
      <c r="AE14" s="224">
        <f>'Labor Rates'!Y14</f>
        <v>0</v>
      </c>
      <c r="AF14" s="226">
        <f t="shared" si="19"/>
        <v>0</v>
      </c>
      <c r="AG14" s="224">
        <f>'Labor Rates'!Z14</f>
        <v>0</v>
      </c>
      <c r="AH14" s="229">
        <f t="shared" si="20"/>
        <v>0</v>
      </c>
      <c r="AI14" s="300">
        <f t="shared" si="2"/>
        <v>0</v>
      </c>
      <c r="AJ14" s="266"/>
      <c r="AK14" s="214">
        <f>'Labor Rates'!AC14</f>
        <v>0</v>
      </c>
      <c r="AL14" s="226">
        <f t="shared" si="21"/>
        <v>0</v>
      </c>
      <c r="AM14" s="224">
        <f>'Labor Rates'!AE14</f>
        <v>0</v>
      </c>
      <c r="AN14" s="226">
        <f t="shared" si="22"/>
        <v>0</v>
      </c>
      <c r="AO14" s="224">
        <f>'Labor Rates'!AF14</f>
        <v>0</v>
      </c>
      <c r="AP14" s="229">
        <f t="shared" si="23"/>
        <v>0</v>
      </c>
      <c r="AQ14" s="300">
        <f t="shared" si="3"/>
        <v>0</v>
      </c>
      <c r="AR14" s="231"/>
      <c r="AS14" s="214">
        <f>'Labor Rates'!AI14</f>
        <v>0</v>
      </c>
      <c r="AT14" s="226">
        <f t="shared" si="24"/>
        <v>0</v>
      </c>
      <c r="AU14" s="224">
        <f>'Labor Rates'!AK14</f>
        <v>0</v>
      </c>
      <c r="AV14" s="226">
        <f t="shared" si="25"/>
        <v>0</v>
      </c>
      <c r="AW14" s="224">
        <f>'Labor Rates'!AL14</f>
        <v>0</v>
      </c>
      <c r="AX14" s="229">
        <f t="shared" si="26"/>
        <v>0</v>
      </c>
      <c r="AY14" s="300">
        <f t="shared" si="4"/>
        <v>0</v>
      </c>
      <c r="AZ14" s="316">
        <f t="shared" si="5"/>
        <v>0</v>
      </c>
      <c r="BA14" s="315">
        <f t="shared" si="6"/>
        <v>0</v>
      </c>
      <c r="BB14" s="308">
        <f t="shared" si="7"/>
        <v>0</v>
      </c>
    </row>
    <row r="15" spans="1:54" x14ac:dyDescent="0.25">
      <c r="A15" s="11"/>
      <c r="B15" s="383" t="str">
        <f>IF(ISBLANK('Labor Rates'!C15),"",'Labor Rates'!C15)</f>
        <v/>
      </c>
      <c r="C15" s="384" t="str">
        <f>IF(ISBLANK('Labor Rates'!D15),"",'Labor Rates'!D15)</f>
        <v/>
      </c>
      <c r="D15" s="285"/>
      <c r="E15" s="226">
        <f>'Labor Rates'!E15</f>
        <v>0</v>
      </c>
      <c r="F15" s="226">
        <f t="shared" si="8"/>
        <v>0</v>
      </c>
      <c r="G15" s="224">
        <f>'Labor Rates'!G15</f>
        <v>0</v>
      </c>
      <c r="H15" s="226">
        <f t="shared" si="9"/>
        <v>0</v>
      </c>
      <c r="I15" s="224">
        <f>'Labor Rates'!H15</f>
        <v>0</v>
      </c>
      <c r="J15" s="229">
        <f t="shared" si="10"/>
        <v>0</v>
      </c>
      <c r="K15" s="300">
        <f t="shared" si="11"/>
        <v>0</v>
      </c>
      <c r="L15" s="266"/>
      <c r="M15" s="214">
        <f>'Labor Rates'!K15</f>
        <v>0</v>
      </c>
      <c r="N15" s="226">
        <f t="shared" si="12"/>
        <v>0</v>
      </c>
      <c r="O15" s="224">
        <f>'Labor Rates'!M15</f>
        <v>0</v>
      </c>
      <c r="P15" s="226">
        <f t="shared" si="13"/>
        <v>0</v>
      </c>
      <c r="Q15" s="224">
        <f>'Labor Rates'!N15</f>
        <v>0</v>
      </c>
      <c r="R15" s="229">
        <f t="shared" si="14"/>
        <v>0</v>
      </c>
      <c r="S15" s="300">
        <f t="shared" si="0"/>
        <v>0</v>
      </c>
      <c r="T15" s="266"/>
      <c r="U15" s="214">
        <f>'Labor Rates'!Q15</f>
        <v>0</v>
      </c>
      <c r="V15" s="226">
        <f t="shared" si="15"/>
        <v>0</v>
      </c>
      <c r="W15" s="224">
        <f>'Labor Rates'!S15</f>
        <v>0</v>
      </c>
      <c r="X15" s="226">
        <f t="shared" si="16"/>
        <v>0</v>
      </c>
      <c r="Y15" s="224">
        <f>'Labor Rates'!T15</f>
        <v>0</v>
      </c>
      <c r="Z15" s="229">
        <f t="shared" si="17"/>
        <v>0</v>
      </c>
      <c r="AA15" s="300">
        <f t="shared" si="1"/>
        <v>0</v>
      </c>
      <c r="AB15" s="266"/>
      <c r="AC15" s="214">
        <f>'Labor Rates'!W15</f>
        <v>0</v>
      </c>
      <c r="AD15" s="226">
        <f t="shared" si="18"/>
        <v>0</v>
      </c>
      <c r="AE15" s="224">
        <f>'Labor Rates'!Y15</f>
        <v>0</v>
      </c>
      <c r="AF15" s="226">
        <f t="shared" si="19"/>
        <v>0</v>
      </c>
      <c r="AG15" s="224">
        <f>'Labor Rates'!Z15</f>
        <v>0</v>
      </c>
      <c r="AH15" s="229">
        <f t="shared" si="20"/>
        <v>0</v>
      </c>
      <c r="AI15" s="300">
        <f t="shared" si="2"/>
        <v>0</v>
      </c>
      <c r="AJ15" s="266"/>
      <c r="AK15" s="214">
        <f>'Labor Rates'!AC15</f>
        <v>0</v>
      </c>
      <c r="AL15" s="226">
        <f t="shared" si="21"/>
        <v>0</v>
      </c>
      <c r="AM15" s="224">
        <f>'Labor Rates'!AE15</f>
        <v>0</v>
      </c>
      <c r="AN15" s="226">
        <f t="shared" si="22"/>
        <v>0</v>
      </c>
      <c r="AO15" s="224">
        <f>'Labor Rates'!AF15</f>
        <v>0</v>
      </c>
      <c r="AP15" s="229">
        <f t="shared" si="23"/>
        <v>0</v>
      </c>
      <c r="AQ15" s="300">
        <f t="shared" si="3"/>
        <v>0</v>
      </c>
      <c r="AR15" s="231"/>
      <c r="AS15" s="214">
        <f>'Labor Rates'!AI15</f>
        <v>0</v>
      </c>
      <c r="AT15" s="226">
        <f t="shared" si="24"/>
        <v>0</v>
      </c>
      <c r="AU15" s="224">
        <f>'Labor Rates'!AK15</f>
        <v>0</v>
      </c>
      <c r="AV15" s="226">
        <f t="shared" si="25"/>
        <v>0</v>
      </c>
      <c r="AW15" s="224">
        <f>'Labor Rates'!AL15</f>
        <v>0</v>
      </c>
      <c r="AX15" s="229">
        <f t="shared" si="26"/>
        <v>0</v>
      </c>
      <c r="AY15" s="300">
        <f t="shared" si="4"/>
        <v>0</v>
      </c>
      <c r="AZ15" s="316">
        <f t="shared" si="5"/>
        <v>0</v>
      </c>
      <c r="BA15" s="315">
        <f t="shared" si="6"/>
        <v>0</v>
      </c>
      <c r="BB15" s="308">
        <f t="shared" si="7"/>
        <v>0</v>
      </c>
    </row>
    <row r="16" spans="1:54" x14ac:dyDescent="0.25">
      <c r="A16" s="11"/>
      <c r="B16" s="383" t="str">
        <f>IF(ISBLANK('Labor Rates'!C16),"",'Labor Rates'!C16)</f>
        <v/>
      </c>
      <c r="C16" s="384" t="str">
        <f>IF(ISBLANK('Labor Rates'!D16),"",'Labor Rates'!D16)</f>
        <v/>
      </c>
      <c r="D16" s="285"/>
      <c r="E16" s="226">
        <f>'Labor Rates'!E16</f>
        <v>0</v>
      </c>
      <c r="F16" s="226">
        <f t="shared" si="8"/>
        <v>0</v>
      </c>
      <c r="G16" s="224">
        <f>'Labor Rates'!G16</f>
        <v>0</v>
      </c>
      <c r="H16" s="226">
        <f t="shared" si="9"/>
        <v>0</v>
      </c>
      <c r="I16" s="224">
        <f>'Labor Rates'!H16</f>
        <v>0</v>
      </c>
      <c r="J16" s="229">
        <f t="shared" si="10"/>
        <v>0</v>
      </c>
      <c r="K16" s="300">
        <f t="shared" si="11"/>
        <v>0</v>
      </c>
      <c r="L16" s="266"/>
      <c r="M16" s="214">
        <f>'Labor Rates'!K16</f>
        <v>0</v>
      </c>
      <c r="N16" s="226">
        <f t="shared" si="12"/>
        <v>0</v>
      </c>
      <c r="O16" s="224">
        <f>'Labor Rates'!M16</f>
        <v>0</v>
      </c>
      <c r="P16" s="226">
        <f t="shared" si="13"/>
        <v>0</v>
      </c>
      <c r="Q16" s="224">
        <f>'Labor Rates'!N16</f>
        <v>0</v>
      </c>
      <c r="R16" s="229">
        <f t="shared" si="14"/>
        <v>0</v>
      </c>
      <c r="S16" s="300">
        <f t="shared" si="0"/>
        <v>0</v>
      </c>
      <c r="T16" s="266"/>
      <c r="U16" s="214">
        <f>'Labor Rates'!Q16</f>
        <v>0</v>
      </c>
      <c r="V16" s="226">
        <f t="shared" si="15"/>
        <v>0</v>
      </c>
      <c r="W16" s="224">
        <f>'Labor Rates'!S16</f>
        <v>0</v>
      </c>
      <c r="X16" s="226">
        <f t="shared" si="16"/>
        <v>0</v>
      </c>
      <c r="Y16" s="224">
        <f>'Labor Rates'!T16</f>
        <v>0</v>
      </c>
      <c r="Z16" s="229">
        <f t="shared" si="17"/>
        <v>0</v>
      </c>
      <c r="AA16" s="300">
        <f t="shared" si="1"/>
        <v>0</v>
      </c>
      <c r="AB16" s="266"/>
      <c r="AC16" s="214">
        <f>'Labor Rates'!W16</f>
        <v>0</v>
      </c>
      <c r="AD16" s="226">
        <f t="shared" si="18"/>
        <v>0</v>
      </c>
      <c r="AE16" s="224">
        <f>'Labor Rates'!Y16</f>
        <v>0</v>
      </c>
      <c r="AF16" s="226">
        <f t="shared" si="19"/>
        <v>0</v>
      </c>
      <c r="AG16" s="224">
        <f>'Labor Rates'!Z16</f>
        <v>0</v>
      </c>
      <c r="AH16" s="229">
        <f t="shared" si="20"/>
        <v>0</v>
      </c>
      <c r="AI16" s="300">
        <f t="shared" si="2"/>
        <v>0</v>
      </c>
      <c r="AJ16" s="266"/>
      <c r="AK16" s="214">
        <f>'Labor Rates'!AC16</f>
        <v>0</v>
      </c>
      <c r="AL16" s="226">
        <f t="shared" si="21"/>
        <v>0</v>
      </c>
      <c r="AM16" s="224">
        <f>'Labor Rates'!AE16</f>
        <v>0</v>
      </c>
      <c r="AN16" s="226">
        <f t="shared" si="22"/>
        <v>0</v>
      </c>
      <c r="AO16" s="224">
        <f>'Labor Rates'!AF16</f>
        <v>0</v>
      </c>
      <c r="AP16" s="229">
        <f t="shared" si="23"/>
        <v>0</v>
      </c>
      <c r="AQ16" s="300">
        <f t="shared" si="3"/>
        <v>0</v>
      </c>
      <c r="AR16" s="231"/>
      <c r="AS16" s="214">
        <f>'Labor Rates'!AI16</f>
        <v>0</v>
      </c>
      <c r="AT16" s="226">
        <f t="shared" si="24"/>
        <v>0</v>
      </c>
      <c r="AU16" s="224">
        <f>'Labor Rates'!AK16</f>
        <v>0</v>
      </c>
      <c r="AV16" s="226">
        <f t="shared" si="25"/>
        <v>0</v>
      </c>
      <c r="AW16" s="224">
        <f>'Labor Rates'!AL16</f>
        <v>0</v>
      </c>
      <c r="AX16" s="229">
        <f t="shared" si="26"/>
        <v>0</v>
      </c>
      <c r="AY16" s="300">
        <f t="shared" si="4"/>
        <v>0</v>
      </c>
      <c r="AZ16" s="316">
        <f t="shared" si="5"/>
        <v>0</v>
      </c>
      <c r="BA16" s="315">
        <f t="shared" si="6"/>
        <v>0</v>
      </c>
      <c r="BB16" s="308">
        <f t="shared" si="7"/>
        <v>0</v>
      </c>
    </row>
    <row r="17" spans="1:54" x14ac:dyDescent="0.25">
      <c r="A17" s="11"/>
      <c r="B17" s="383" t="str">
        <f>IF(ISBLANK('Labor Rates'!C17),"",'Labor Rates'!C17)</f>
        <v/>
      </c>
      <c r="C17" s="384" t="str">
        <f>IF(ISBLANK('Labor Rates'!D17),"",'Labor Rates'!D17)</f>
        <v/>
      </c>
      <c r="D17" s="285"/>
      <c r="E17" s="226">
        <f>'Labor Rates'!E17</f>
        <v>0</v>
      </c>
      <c r="F17" s="226">
        <f t="shared" si="8"/>
        <v>0</v>
      </c>
      <c r="G17" s="224">
        <f>'Labor Rates'!G17</f>
        <v>0</v>
      </c>
      <c r="H17" s="226">
        <f t="shared" si="9"/>
        <v>0</v>
      </c>
      <c r="I17" s="224">
        <f>'Labor Rates'!H17</f>
        <v>0</v>
      </c>
      <c r="J17" s="229">
        <f t="shared" si="10"/>
        <v>0</v>
      </c>
      <c r="K17" s="300">
        <f t="shared" si="11"/>
        <v>0</v>
      </c>
      <c r="L17" s="266"/>
      <c r="M17" s="214">
        <f>'Labor Rates'!K17</f>
        <v>0</v>
      </c>
      <c r="N17" s="226">
        <f t="shared" si="12"/>
        <v>0</v>
      </c>
      <c r="O17" s="224">
        <f>'Labor Rates'!M17</f>
        <v>0</v>
      </c>
      <c r="P17" s="226">
        <f t="shared" si="13"/>
        <v>0</v>
      </c>
      <c r="Q17" s="224">
        <f>'Labor Rates'!N17</f>
        <v>0</v>
      </c>
      <c r="R17" s="229">
        <f t="shared" si="14"/>
        <v>0</v>
      </c>
      <c r="S17" s="300">
        <f t="shared" si="0"/>
        <v>0</v>
      </c>
      <c r="T17" s="266"/>
      <c r="U17" s="214">
        <f>'Labor Rates'!Q17</f>
        <v>0</v>
      </c>
      <c r="V17" s="226">
        <f t="shared" si="15"/>
        <v>0</v>
      </c>
      <c r="W17" s="224">
        <f>'Labor Rates'!S17</f>
        <v>0</v>
      </c>
      <c r="X17" s="226">
        <f t="shared" si="16"/>
        <v>0</v>
      </c>
      <c r="Y17" s="224">
        <f>'Labor Rates'!T17</f>
        <v>0</v>
      </c>
      <c r="Z17" s="229">
        <f t="shared" si="17"/>
        <v>0</v>
      </c>
      <c r="AA17" s="300">
        <f t="shared" si="1"/>
        <v>0</v>
      </c>
      <c r="AB17" s="266"/>
      <c r="AC17" s="214">
        <f>'Labor Rates'!W17</f>
        <v>0</v>
      </c>
      <c r="AD17" s="226">
        <f t="shared" si="18"/>
        <v>0</v>
      </c>
      <c r="AE17" s="224">
        <f>'Labor Rates'!Y17</f>
        <v>0</v>
      </c>
      <c r="AF17" s="226">
        <f t="shared" si="19"/>
        <v>0</v>
      </c>
      <c r="AG17" s="224">
        <f>'Labor Rates'!Z17</f>
        <v>0</v>
      </c>
      <c r="AH17" s="229">
        <f t="shared" si="20"/>
        <v>0</v>
      </c>
      <c r="AI17" s="300">
        <f t="shared" si="2"/>
        <v>0</v>
      </c>
      <c r="AJ17" s="266"/>
      <c r="AK17" s="214">
        <f>'Labor Rates'!AC17</f>
        <v>0</v>
      </c>
      <c r="AL17" s="226">
        <f t="shared" si="21"/>
        <v>0</v>
      </c>
      <c r="AM17" s="224">
        <f>'Labor Rates'!AE17</f>
        <v>0</v>
      </c>
      <c r="AN17" s="226">
        <f t="shared" si="22"/>
        <v>0</v>
      </c>
      <c r="AO17" s="224">
        <f>'Labor Rates'!AF17</f>
        <v>0</v>
      </c>
      <c r="AP17" s="229">
        <f t="shared" si="23"/>
        <v>0</v>
      </c>
      <c r="AQ17" s="300">
        <f t="shared" si="3"/>
        <v>0</v>
      </c>
      <c r="AR17" s="231"/>
      <c r="AS17" s="214">
        <f>'Labor Rates'!AI17</f>
        <v>0</v>
      </c>
      <c r="AT17" s="226">
        <f t="shared" si="24"/>
        <v>0</v>
      </c>
      <c r="AU17" s="224">
        <f>'Labor Rates'!AK17</f>
        <v>0</v>
      </c>
      <c r="AV17" s="226">
        <f t="shared" si="25"/>
        <v>0</v>
      </c>
      <c r="AW17" s="224">
        <f>'Labor Rates'!AL17</f>
        <v>0</v>
      </c>
      <c r="AX17" s="229">
        <f t="shared" si="26"/>
        <v>0</v>
      </c>
      <c r="AY17" s="300">
        <f t="shared" si="4"/>
        <v>0</v>
      </c>
      <c r="AZ17" s="316">
        <f t="shared" si="5"/>
        <v>0</v>
      </c>
      <c r="BA17" s="315">
        <f t="shared" si="6"/>
        <v>0</v>
      </c>
      <c r="BB17" s="308">
        <f t="shared" si="7"/>
        <v>0</v>
      </c>
    </row>
    <row r="18" spans="1:54" x14ac:dyDescent="0.25">
      <c r="A18" s="11"/>
      <c r="B18" s="383" t="str">
        <f>IF(ISBLANK('Labor Rates'!C18),"",'Labor Rates'!C18)</f>
        <v/>
      </c>
      <c r="C18" s="384" t="str">
        <f>IF(ISBLANK('Labor Rates'!D18),"",'Labor Rates'!D18)</f>
        <v/>
      </c>
      <c r="D18" s="285"/>
      <c r="E18" s="226">
        <f>'Labor Rates'!E18</f>
        <v>0</v>
      </c>
      <c r="F18" s="226">
        <f t="shared" si="8"/>
        <v>0</v>
      </c>
      <c r="G18" s="224">
        <f>'Labor Rates'!G18</f>
        <v>0</v>
      </c>
      <c r="H18" s="226">
        <f t="shared" si="9"/>
        <v>0</v>
      </c>
      <c r="I18" s="224">
        <f>'Labor Rates'!H18</f>
        <v>0</v>
      </c>
      <c r="J18" s="229">
        <f t="shared" si="10"/>
        <v>0</v>
      </c>
      <c r="K18" s="300">
        <f t="shared" si="11"/>
        <v>0</v>
      </c>
      <c r="L18" s="266"/>
      <c r="M18" s="214">
        <f>'Labor Rates'!K18</f>
        <v>0</v>
      </c>
      <c r="N18" s="226">
        <f t="shared" si="12"/>
        <v>0</v>
      </c>
      <c r="O18" s="224">
        <f>'Labor Rates'!M18</f>
        <v>0</v>
      </c>
      <c r="P18" s="226">
        <f t="shared" si="13"/>
        <v>0</v>
      </c>
      <c r="Q18" s="224">
        <f>'Labor Rates'!N18</f>
        <v>0</v>
      </c>
      <c r="R18" s="229">
        <f t="shared" si="14"/>
        <v>0</v>
      </c>
      <c r="S18" s="300">
        <f t="shared" si="0"/>
        <v>0</v>
      </c>
      <c r="T18" s="266"/>
      <c r="U18" s="214">
        <f>'Labor Rates'!Q18</f>
        <v>0</v>
      </c>
      <c r="V18" s="226">
        <f t="shared" si="15"/>
        <v>0</v>
      </c>
      <c r="W18" s="224">
        <f>'Labor Rates'!S18</f>
        <v>0</v>
      </c>
      <c r="X18" s="226">
        <f t="shared" si="16"/>
        <v>0</v>
      </c>
      <c r="Y18" s="224">
        <f>'Labor Rates'!T18</f>
        <v>0</v>
      </c>
      <c r="Z18" s="229">
        <f t="shared" si="17"/>
        <v>0</v>
      </c>
      <c r="AA18" s="300">
        <f t="shared" si="1"/>
        <v>0</v>
      </c>
      <c r="AB18" s="266"/>
      <c r="AC18" s="214">
        <f>'Labor Rates'!W18</f>
        <v>0</v>
      </c>
      <c r="AD18" s="226">
        <f t="shared" si="18"/>
        <v>0</v>
      </c>
      <c r="AE18" s="224">
        <f>'Labor Rates'!Y18</f>
        <v>0</v>
      </c>
      <c r="AF18" s="226">
        <f t="shared" si="19"/>
        <v>0</v>
      </c>
      <c r="AG18" s="224">
        <f>'Labor Rates'!Z18</f>
        <v>0</v>
      </c>
      <c r="AH18" s="229">
        <f t="shared" si="20"/>
        <v>0</v>
      </c>
      <c r="AI18" s="300">
        <f t="shared" si="2"/>
        <v>0</v>
      </c>
      <c r="AJ18" s="266"/>
      <c r="AK18" s="214">
        <f>'Labor Rates'!AC18</f>
        <v>0</v>
      </c>
      <c r="AL18" s="226">
        <f t="shared" si="21"/>
        <v>0</v>
      </c>
      <c r="AM18" s="224">
        <f>'Labor Rates'!AE18</f>
        <v>0</v>
      </c>
      <c r="AN18" s="226">
        <f t="shared" si="22"/>
        <v>0</v>
      </c>
      <c r="AO18" s="224">
        <f>'Labor Rates'!AF18</f>
        <v>0</v>
      </c>
      <c r="AP18" s="229">
        <f t="shared" si="23"/>
        <v>0</v>
      </c>
      <c r="AQ18" s="300">
        <f t="shared" si="3"/>
        <v>0</v>
      </c>
      <c r="AR18" s="231"/>
      <c r="AS18" s="214">
        <f>'Labor Rates'!AI18</f>
        <v>0</v>
      </c>
      <c r="AT18" s="226">
        <f t="shared" si="24"/>
        <v>0</v>
      </c>
      <c r="AU18" s="224">
        <f>'Labor Rates'!AK18</f>
        <v>0</v>
      </c>
      <c r="AV18" s="226">
        <f t="shared" si="25"/>
        <v>0</v>
      </c>
      <c r="AW18" s="224">
        <f>'Labor Rates'!AL18</f>
        <v>0</v>
      </c>
      <c r="AX18" s="229">
        <f t="shared" si="26"/>
        <v>0</v>
      </c>
      <c r="AY18" s="300">
        <f t="shared" si="4"/>
        <v>0</v>
      </c>
      <c r="AZ18" s="316">
        <f t="shared" si="5"/>
        <v>0</v>
      </c>
      <c r="BA18" s="315">
        <f t="shared" si="6"/>
        <v>0</v>
      </c>
      <c r="BB18" s="308">
        <f t="shared" si="7"/>
        <v>0</v>
      </c>
    </row>
    <row r="19" spans="1:54" x14ac:dyDescent="0.25">
      <c r="A19" s="11"/>
      <c r="B19" s="383" t="str">
        <f>IF(ISBLANK('Labor Rates'!C19),"",'Labor Rates'!C19)</f>
        <v/>
      </c>
      <c r="C19" s="384" t="str">
        <f>IF(ISBLANK('Labor Rates'!D19),"",'Labor Rates'!D19)</f>
        <v/>
      </c>
      <c r="D19" s="285"/>
      <c r="E19" s="226">
        <f>'Labor Rates'!E19</f>
        <v>0</v>
      </c>
      <c r="F19" s="226">
        <f t="shared" si="8"/>
        <v>0</v>
      </c>
      <c r="G19" s="224">
        <f>'Labor Rates'!G19</f>
        <v>0</v>
      </c>
      <c r="H19" s="226">
        <f t="shared" si="9"/>
        <v>0</v>
      </c>
      <c r="I19" s="224">
        <f>'Labor Rates'!H19</f>
        <v>0</v>
      </c>
      <c r="J19" s="229">
        <f t="shared" si="10"/>
        <v>0</v>
      </c>
      <c r="K19" s="300">
        <f t="shared" si="11"/>
        <v>0</v>
      </c>
      <c r="L19" s="266"/>
      <c r="M19" s="214">
        <f>'Labor Rates'!K19</f>
        <v>0</v>
      </c>
      <c r="N19" s="226">
        <f t="shared" si="12"/>
        <v>0</v>
      </c>
      <c r="O19" s="224">
        <f>'Labor Rates'!M19</f>
        <v>0</v>
      </c>
      <c r="P19" s="226">
        <f t="shared" si="13"/>
        <v>0</v>
      </c>
      <c r="Q19" s="224">
        <f>'Labor Rates'!N19</f>
        <v>0</v>
      </c>
      <c r="R19" s="229">
        <f t="shared" si="14"/>
        <v>0</v>
      </c>
      <c r="S19" s="300">
        <f t="shared" si="0"/>
        <v>0</v>
      </c>
      <c r="T19" s="266"/>
      <c r="U19" s="214">
        <f>'Labor Rates'!Q19</f>
        <v>0</v>
      </c>
      <c r="V19" s="226">
        <f t="shared" si="15"/>
        <v>0</v>
      </c>
      <c r="W19" s="224">
        <f>'Labor Rates'!S19</f>
        <v>0</v>
      </c>
      <c r="X19" s="226">
        <f t="shared" si="16"/>
        <v>0</v>
      </c>
      <c r="Y19" s="224">
        <f>'Labor Rates'!T19</f>
        <v>0</v>
      </c>
      <c r="Z19" s="229">
        <f t="shared" si="17"/>
        <v>0</v>
      </c>
      <c r="AA19" s="300">
        <f t="shared" si="1"/>
        <v>0</v>
      </c>
      <c r="AB19" s="266"/>
      <c r="AC19" s="214">
        <f>'Labor Rates'!W19</f>
        <v>0</v>
      </c>
      <c r="AD19" s="226">
        <f t="shared" si="18"/>
        <v>0</v>
      </c>
      <c r="AE19" s="224">
        <f>'Labor Rates'!Y19</f>
        <v>0</v>
      </c>
      <c r="AF19" s="226">
        <f t="shared" si="19"/>
        <v>0</v>
      </c>
      <c r="AG19" s="224">
        <f>'Labor Rates'!Z19</f>
        <v>0</v>
      </c>
      <c r="AH19" s="229">
        <f t="shared" si="20"/>
        <v>0</v>
      </c>
      <c r="AI19" s="300">
        <f t="shared" si="2"/>
        <v>0</v>
      </c>
      <c r="AJ19" s="266"/>
      <c r="AK19" s="214">
        <f>'Labor Rates'!AC19</f>
        <v>0</v>
      </c>
      <c r="AL19" s="226">
        <f t="shared" si="21"/>
        <v>0</v>
      </c>
      <c r="AM19" s="224">
        <f>'Labor Rates'!AE19</f>
        <v>0</v>
      </c>
      <c r="AN19" s="226">
        <f t="shared" si="22"/>
        <v>0</v>
      </c>
      <c r="AO19" s="224">
        <f>'Labor Rates'!AF19</f>
        <v>0</v>
      </c>
      <c r="AP19" s="229">
        <f t="shared" si="23"/>
        <v>0</v>
      </c>
      <c r="AQ19" s="300">
        <f t="shared" si="3"/>
        <v>0</v>
      </c>
      <c r="AR19" s="231"/>
      <c r="AS19" s="214">
        <f>'Labor Rates'!AI19</f>
        <v>0</v>
      </c>
      <c r="AT19" s="226">
        <f t="shared" si="24"/>
        <v>0</v>
      </c>
      <c r="AU19" s="224">
        <f>'Labor Rates'!AK19</f>
        <v>0</v>
      </c>
      <c r="AV19" s="226">
        <f t="shared" si="25"/>
        <v>0</v>
      </c>
      <c r="AW19" s="224">
        <f>'Labor Rates'!AL19</f>
        <v>0</v>
      </c>
      <c r="AX19" s="229">
        <f t="shared" si="26"/>
        <v>0</v>
      </c>
      <c r="AY19" s="300">
        <f t="shared" si="4"/>
        <v>0</v>
      </c>
      <c r="AZ19" s="316">
        <f t="shared" si="5"/>
        <v>0</v>
      </c>
      <c r="BA19" s="315">
        <f t="shared" si="6"/>
        <v>0</v>
      </c>
      <c r="BB19" s="308">
        <f t="shared" si="7"/>
        <v>0</v>
      </c>
    </row>
    <row r="20" spans="1:54" x14ac:dyDescent="0.25">
      <c r="A20" s="11"/>
      <c r="B20" s="383" t="str">
        <f>IF(ISBLANK('Labor Rates'!C20),"",'Labor Rates'!C20)</f>
        <v/>
      </c>
      <c r="C20" s="384" t="str">
        <f>IF(ISBLANK('Labor Rates'!D20),"",'Labor Rates'!D20)</f>
        <v/>
      </c>
      <c r="D20" s="285"/>
      <c r="E20" s="226">
        <f>'Labor Rates'!E20</f>
        <v>0</v>
      </c>
      <c r="F20" s="226">
        <f t="shared" si="8"/>
        <v>0</v>
      </c>
      <c r="G20" s="224">
        <f>'Labor Rates'!G20</f>
        <v>0</v>
      </c>
      <c r="H20" s="226">
        <f t="shared" si="9"/>
        <v>0</v>
      </c>
      <c r="I20" s="224">
        <f>'Labor Rates'!H20</f>
        <v>0</v>
      </c>
      <c r="J20" s="229">
        <f t="shared" si="10"/>
        <v>0</v>
      </c>
      <c r="K20" s="300">
        <f t="shared" si="11"/>
        <v>0</v>
      </c>
      <c r="L20" s="266"/>
      <c r="M20" s="214">
        <f>'Labor Rates'!K20</f>
        <v>0</v>
      </c>
      <c r="N20" s="226">
        <f t="shared" si="12"/>
        <v>0</v>
      </c>
      <c r="O20" s="224">
        <f>'Labor Rates'!M20</f>
        <v>0</v>
      </c>
      <c r="P20" s="226">
        <f t="shared" si="13"/>
        <v>0</v>
      </c>
      <c r="Q20" s="224">
        <f>'Labor Rates'!N20</f>
        <v>0</v>
      </c>
      <c r="R20" s="229">
        <f t="shared" si="14"/>
        <v>0</v>
      </c>
      <c r="S20" s="300">
        <f t="shared" si="0"/>
        <v>0</v>
      </c>
      <c r="T20" s="266"/>
      <c r="U20" s="214">
        <f>'Labor Rates'!Q20</f>
        <v>0</v>
      </c>
      <c r="V20" s="226">
        <f t="shared" si="15"/>
        <v>0</v>
      </c>
      <c r="W20" s="224">
        <f>'Labor Rates'!S20</f>
        <v>0</v>
      </c>
      <c r="X20" s="226">
        <f t="shared" si="16"/>
        <v>0</v>
      </c>
      <c r="Y20" s="224">
        <f>'Labor Rates'!T20</f>
        <v>0</v>
      </c>
      <c r="Z20" s="229">
        <f t="shared" si="17"/>
        <v>0</v>
      </c>
      <c r="AA20" s="300">
        <f t="shared" si="1"/>
        <v>0</v>
      </c>
      <c r="AB20" s="266"/>
      <c r="AC20" s="214">
        <f>'Labor Rates'!W20</f>
        <v>0</v>
      </c>
      <c r="AD20" s="226">
        <f t="shared" si="18"/>
        <v>0</v>
      </c>
      <c r="AE20" s="224">
        <f>'Labor Rates'!Y20</f>
        <v>0</v>
      </c>
      <c r="AF20" s="226">
        <f t="shared" si="19"/>
        <v>0</v>
      </c>
      <c r="AG20" s="224">
        <f>'Labor Rates'!Z20</f>
        <v>0</v>
      </c>
      <c r="AH20" s="229">
        <f t="shared" si="20"/>
        <v>0</v>
      </c>
      <c r="AI20" s="300">
        <f t="shared" si="2"/>
        <v>0</v>
      </c>
      <c r="AJ20" s="266"/>
      <c r="AK20" s="214">
        <f>'Labor Rates'!AC20</f>
        <v>0</v>
      </c>
      <c r="AL20" s="226">
        <f t="shared" si="21"/>
        <v>0</v>
      </c>
      <c r="AM20" s="224">
        <f>'Labor Rates'!AE20</f>
        <v>0</v>
      </c>
      <c r="AN20" s="226">
        <f t="shared" si="22"/>
        <v>0</v>
      </c>
      <c r="AO20" s="224">
        <f>'Labor Rates'!AF20</f>
        <v>0</v>
      </c>
      <c r="AP20" s="229">
        <f t="shared" si="23"/>
        <v>0</v>
      </c>
      <c r="AQ20" s="300">
        <f t="shared" si="3"/>
        <v>0</v>
      </c>
      <c r="AR20" s="231"/>
      <c r="AS20" s="214">
        <f>'Labor Rates'!AI20</f>
        <v>0</v>
      </c>
      <c r="AT20" s="226">
        <f t="shared" si="24"/>
        <v>0</v>
      </c>
      <c r="AU20" s="224">
        <f>'Labor Rates'!AK20</f>
        <v>0</v>
      </c>
      <c r="AV20" s="226">
        <f t="shared" si="25"/>
        <v>0</v>
      </c>
      <c r="AW20" s="224">
        <f>'Labor Rates'!AL20</f>
        <v>0</v>
      </c>
      <c r="AX20" s="229">
        <f t="shared" si="26"/>
        <v>0</v>
      </c>
      <c r="AY20" s="300">
        <f t="shared" si="4"/>
        <v>0</v>
      </c>
      <c r="AZ20" s="316">
        <f t="shared" si="5"/>
        <v>0</v>
      </c>
      <c r="BA20" s="315">
        <f t="shared" si="6"/>
        <v>0</v>
      </c>
      <c r="BB20" s="308">
        <f t="shared" si="7"/>
        <v>0</v>
      </c>
    </row>
    <row r="21" spans="1:54" x14ac:dyDescent="0.25">
      <c r="A21" s="11"/>
      <c r="B21" s="383" t="str">
        <f>IF(ISBLANK('Labor Rates'!C21),"",'Labor Rates'!C21)</f>
        <v/>
      </c>
      <c r="C21" s="384" t="str">
        <f>IF(ISBLANK('Labor Rates'!D21),"",'Labor Rates'!D21)</f>
        <v/>
      </c>
      <c r="D21" s="285"/>
      <c r="E21" s="226">
        <f>'Labor Rates'!E21</f>
        <v>0</v>
      </c>
      <c r="F21" s="226">
        <f t="shared" si="8"/>
        <v>0</v>
      </c>
      <c r="G21" s="224">
        <f>'Labor Rates'!G21</f>
        <v>0</v>
      </c>
      <c r="H21" s="226">
        <f t="shared" si="9"/>
        <v>0</v>
      </c>
      <c r="I21" s="224">
        <f>'Labor Rates'!H21</f>
        <v>0</v>
      </c>
      <c r="J21" s="229">
        <f t="shared" si="10"/>
        <v>0</v>
      </c>
      <c r="K21" s="300">
        <f t="shared" si="11"/>
        <v>0</v>
      </c>
      <c r="L21" s="266"/>
      <c r="M21" s="214">
        <f>'Labor Rates'!K21</f>
        <v>0</v>
      </c>
      <c r="N21" s="226">
        <f t="shared" si="12"/>
        <v>0</v>
      </c>
      <c r="O21" s="224">
        <f>'Labor Rates'!M21</f>
        <v>0</v>
      </c>
      <c r="P21" s="226">
        <f t="shared" si="13"/>
        <v>0</v>
      </c>
      <c r="Q21" s="224">
        <f>'Labor Rates'!N21</f>
        <v>0</v>
      </c>
      <c r="R21" s="229">
        <f t="shared" si="14"/>
        <v>0</v>
      </c>
      <c r="S21" s="300">
        <f t="shared" si="0"/>
        <v>0</v>
      </c>
      <c r="T21" s="266"/>
      <c r="U21" s="214">
        <f>'Labor Rates'!Q21</f>
        <v>0</v>
      </c>
      <c r="V21" s="226">
        <f t="shared" si="15"/>
        <v>0</v>
      </c>
      <c r="W21" s="224">
        <f>'Labor Rates'!S21</f>
        <v>0</v>
      </c>
      <c r="X21" s="226">
        <f t="shared" si="16"/>
        <v>0</v>
      </c>
      <c r="Y21" s="224">
        <f>'Labor Rates'!T21</f>
        <v>0</v>
      </c>
      <c r="Z21" s="229">
        <f t="shared" si="17"/>
        <v>0</v>
      </c>
      <c r="AA21" s="300">
        <f t="shared" si="1"/>
        <v>0</v>
      </c>
      <c r="AB21" s="266"/>
      <c r="AC21" s="214">
        <f>'Labor Rates'!W21</f>
        <v>0</v>
      </c>
      <c r="AD21" s="226">
        <f t="shared" si="18"/>
        <v>0</v>
      </c>
      <c r="AE21" s="224">
        <f>'Labor Rates'!Y21</f>
        <v>0</v>
      </c>
      <c r="AF21" s="226">
        <f t="shared" si="19"/>
        <v>0</v>
      </c>
      <c r="AG21" s="224">
        <f>'Labor Rates'!Z21</f>
        <v>0</v>
      </c>
      <c r="AH21" s="229">
        <f t="shared" si="20"/>
        <v>0</v>
      </c>
      <c r="AI21" s="300">
        <f t="shared" si="2"/>
        <v>0</v>
      </c>
      <c r="AJ21" s="266"/>
      <c r="AK21" s="214">
        <f>'Labor Rates'!AC21</f>
        <v>0</v>
      </c>
      <c r="AL21" s="226">
        <f t="shared" si="21"/>
        <v>0</v>
      </c>
      <c r="AM21" s="224">
        <f>'Labor Rates'!AE21</f>
        <v>0</v>
      </c>
      <c r="AN21" s="226">
        <f t="shared" si="22"/>
        <v>0</v>
      </c>
      <c r="AO21" s="224">
        <f>'Labor Rates'!AF21</f>
        <v>0</v>
      </c>
      <c r="AP21" s="229">
        <f t="shared" si="23"/>
        <v>0</v>
      </c>
      <c r="AQ21" s="300">
        <f t="shared" si="3"/>
        <v>0</v>
      </c>
      <c r="AR21" s="231"/>
      <c r="AS21" s="214">
        <f>'Labor Rates'!AI21</f>
        <v>0</v>
      </c>
      <c r="AT21" s="226">
        <f t="shared" si="24"/>
        <v>0</v>
      </c>
      <c r="AU21" s="224">
        <f>'Labor Rates'!AK21</f>
        <v>0</v>
      </c>
      <c r="AV21" s="226">
        <f t="shared" si="25"/>
        <v>0</v>
      </c>
      <c r="AW21" s="224">
        <f>'Labor Rates'!AL21</f>
        <v>0</v>
      </c>
      <c r="AX21" s="229">
        <f t="shared" si="26"/>
        <v>0</v>
      </c>
      <c r="AY21" s="300">
        <f t="shared" si="4"/>
        <v>0</v>
      </c>
      <c r="AZ21" s="316">
        <f t="shared" si="5"/>
        <v>0</v>
      </c>
      <c r="BA21" s="315">
        <f t="shared" si="6"/>
        <v>0</v>
      </c>
      <c r="BB21" s="308">
        <f t="shared" si="7"/>
        <v>0</v>
      </c>
    </row>
    <row r="22" spans="1:54" x14ac:dyDescent="0.25">
      <c r="A22" s="11"/>
      <c r="B22" s="383" t="str">
        <f>IF(ISBLANK('Labor Rates'!C22),"",'Labor Rates'!C22)</f>
        <v/>
      </c>
      <c r="C22" s="384" t="str">
        <f>IF(ISBLANK('Labor Rates'!D22),"",'Labor Rates'!D22)</f>
        <v/>
      </c>
      <c r="D22" s="285"/>
      <c r="E22" s="226">
        <f>'Labor Rates'!E22</f>
        <v>0</v>
      </c>
      <c r="F22" s="226">
        <f t="shared" si="8"/>
        <v>0</v>
      </c>
      <c r="G22" s="224">
        <f>'Labor Rates'!G22</f>
        <v>0</v>
      </c>
      <c r="H22" s="226">
        <f t="shared" si="9"/>
        <v>0</v>
      </c>
      <c r="I22" s="224">
        <f>'Labor Rates'!H22</f>
        <v>0</v>
      </c>
      <c r="J22" s="229">
        <f t="shared" si="10"/>
        <v>0</v>
      </c>
      <c r="K22" s="300">
        <f t="shared" si="11"/>
        <v>0</v>
      </c>
      <c r="L22" s="266"/>
      <c r="M22" s="214">
        <f>'Labor Rates'!K22</f>
        <v>0</v>
      </c>
      <c r="N22" s="226">
        <f t="shared" si="12"/>
        <v>0</v>
      </c>
      <c r="O22" s="224">
        <f>'Labor Rates'!M22</f>
        <v>0</v>
      </c>
      <c r="P22" s="226">
        <f t="shared" si="13"/>
        <v>0</v>
      </c>
      <c r="Q22" s="224">
        <f>'Labor Rates'!N22</f>
        <v>0</v>
      </c>
      <c r="R22" s="229">
        <f t="shared" si="14"/>
        <v>0</v>
      </c>
      <c r="S22" s="300">
        <f t="shared" si="0"/>
        <v>0</v>
      </c>
      <c r="T22" s="266"/>
      <c r="U22" s="214">
        <f>'Labor Rates'!Q22</f>
        <v>0</v>
      </c>
      <c r="V22" s="226">
        <f t="shared" si="15"/>
        <v>0</v>
      </c>
      <c r="W22" s="224">
        <f>'Labor Rates'!S22</f>
        <v>0</v>
      </c>
      <c r="X22" s="226">
        <f t="shared" si="16"/>
        <v>0</v>
      </c>
      <c r="Y22" s="224">
        <f>'Labor Rates'!T22</f>
        <v>0</v>
      </c>
      <c r="Z22" s="229">
        <f t="shared" si="17"/>
        <v>0</v>
      </c>
      <c r="AA22" s="300">
        <f t="shared" si="1"/>
        <v>0</v>
      </c>
      <c r="AB22" s="266"/>
      <c r="AC22" s="214">
        <f>'Labor Rates'!W22</f>
        <v>0</v>
      </c>
      <c r="AD22" s="226">
        <f t="shared" si="18"/>
        <v>0</v>
      </c>
      <c r="AE22" s="224">
        <f>'Labor Rates'!Y22</f>
        <v>0</v>
      </c>
      <c r="AF22" s="226">
        <f t="shared" si="19"/>
        <v>0</v>
      </c>
      <c r="AG22" s="224">
        <f>'Labor Rates'!Z22</f>
        <v>0</v>
      </c>
      <c r="AH22" s="229">
        <f t="shared" si="20"/>
        <v>0</v>
      </c>
      <c r="AI22" s="300">
        <f t="shared" si="2"/>
        <v>0</v>
      </c>
      <c r="AJ22" s="266"/>
      <c r="AK22" s="214">
        <f>'Labor Rates'!AC22</f>
        <v>0</v>
      </c>
      <c r="AL22" s="226">
        <f t="shared" si="21"/>
        <v>0</v>
      </c>
      <c r="AM22" s="224">
        <f>'Labor Rates'!AE22</f>
        <v>0</v>
      </c>
      <c r="AN22" s="226">
        <f t="shared" si="22"/>
        <v>0</v>
      </c>
      <c r="AO22" s="224">
        <f>'Labor Rates'!AF22</f>
        <v>0</v>
      </c>
      <c r="AP22" s="229">
        <f t="shared" si="23"/>
        <v>0</v>
      </c>
      <c r="AQ22" s="300">
        <f t="shared" si="3"/>
        <v>0</v>
      </c>
      <c r="AR22" s="231"/>
      <c r="AS22" s="214">
        <f>'Labor Rates'!AI22</f>
        <v>0</v>
      </c>
      <c r="AT22" s="226">
        <f t="shared" si="24"/>
        <v>0</v>
      </c>
      <c r="AU22" s="224">
        <f>'Labor Rates'!AK22</f>
        <v>0</v>
      </c>
      <c r="AV22" s="226">
        <f t="shared" si="25"/>
        <v>0</v>
      </c>
      <c r="AW22" s="224">
        <f>'Labor Rates'!AL22</f>
        <v>0</v>
      </c>
      <c r="AX22" s="229">
        <f t="shared" si="26"/>
        <v>0</v>
      </c>
      <c r="AY22" s="300">
        <f t="shared" si="4"/>
        <v>0</v>
      </c>
      <c r="AZ22" s="316">
        <f t="shared" si="5"/>
        <v>0</v>
      </c>
      <c r="BA22" s="315">
        <f t="shared" si="6"/>
        <v>0</v>
      </c>
      <c r="BB22" s="308">
        <f t="shared" si="7"/>
        <v>0</v>
      </c>
    </row>
    <row r="23" spans="1:54" x14ac:dyDescent="0.25">
      <c r="A23" s="11"/>
      <c r="B23" s="383" t="str">
        <f>IF(ISBLANK('Labor Rates'!C23),"",'Labor Rates'!C23)</f>
        <v/>
      </c>
      <c r="C23" s="384" t="str">
        <f>IF(ISBLANK('Labor Rates'!D23),"",'Labor Rates'!D23)</f>
        <v/>
      </c>
      <c r="D23" s="285"/>
      <c r="E23" s="226">
        <f>'Labor Rates'!E23</f>
        <v>0</v>
      </c>
      <c r="F23" s="226">
        <f t="shared" si="8"/>
        <v>0</v>
      </c>
      <c r="G23" s="224">
        <f>'Labor Rates'!G23</f>
        <v>0</v>
      </c>
      <c r="H23" s="226">
        <f t="shared" si="9"/>
        <v>0</v>
      </c>
      <c r="I23" s="224">
        <f>'Labor Rates'!H23</f>
        <v>0</v>
      </c>
      <c r="J23" s="229">
        <f t="shared" si="10"/>
        <v>0</v>
      </c>
      <c r="K23" s="300">
        <f t="shared" si="11"/>
        <v>0</v>
      </c>
      <c r="L23" s="266"/>
      <c r="M23" s="214">
        <f>'Labor Rates'!K23</f>
        <v>0</v>
      </c>
      <c r="N23" s="226">
        <f t="shared" si="12"/>
        <v>0</v>
      </c>
      <c r="O23" s="224">
        <f>'Labor Rates'!M23</f>
        <v>0</v>
      </c>
      <c r="P23" s="226">
        <f t="shared" si="13"/>
        <v>0</v>
      </c>
      <c r="Q23" s="224">
        <f>'Labor Rates'!N23</f>
        <v>0</v>
      </c>
      <c r="R23" s="229">
        <f t="shared" si="14"/>
        <v>0</v>
      </c>
      <c r="S23" s="300">
        <f t="shared" si="0"/>
        <v>0</v>
      </c>
      <c r="T23" s="266"/>
      <c r="U23" s="214">
        <f>'Labor Rates'!Q23</f>
        <v>0</v>
      </c>
      <c r="V23" s="226">
        <f t="shared" si="15"/>
        <v>0</v>
      </c>
      <c r="W23" s="224">
        <f>'Labor Rates'!S23</f>
        <v>0</v>
      </c>
      <c r="X23" s="226">
        <f t="shared" si="16"/>
        <v>0</v>
      </c>
      <c r="Y23" s="224">
        <f>'Labor Rates'!T23</f>
        <v>0</v>
      </c>
      <c r="Z23" s="229">
        <f t="shared" si="17"/>
        <v>0</v>
      </c>
      <c r="AA23" s="300">
        <f t="shared" si="1"/>
        <v>0</v>
      </c>
      <c r="AB23" s="266"/>
      <c r="AC23" s="214">
        <f>'Labor Rates'!W23</f>
        <v>0</v>
      </c>
      <c r="AD23" s="226">
        <f t="shared" si="18"/>
        <v>0</v>
      </c>
      <c r="AE23" s="224">
        <f>'Labor Rates'!Y23</f>
        <v>0</v>
      </c>
      <c r="AF23" s="226">
        <f t="shared" si="19"/>
        <v>0</v>
      </c>
      <c r="AG23" s="224">
        <f>'Labor Rates'!Z23</f>
        <v>0</v>
      </c>
      <c r="AH23" s="229">
        <f t="shared" si="20"/>
        <v>0</v>
      </c>
      <c r="AI23" s="300">
        <f t="shared" si="2"/>
        <v>0</v>
      </c>
      <c r="AJ23" s="266"/>
      <c r="AK23" s="214">
        <f>'Labor Rates'!AC23</f>
        <v>0</v>
      </c>
      <c r="AL23" s="226">
        <f t="shared" si="21"/>
        <v>0</v>
      </c>
      <c r="AM23" s="224">
        <f>'Labor Rates'!AE23</f>
        <v>0</v>
      </c>
      <c r="AN23" s="226">
        <f t="shared" si="22"/>
        <v>0</v>
      </c>
      <c r="AO23" s="224">
        <f>'Labor Rates'!AF23</f>
        <v>0</v>
      </c>
      <c r="AP23" s="229">
        <f t="shared" si="23"/>
        <v>0</v>
      </c>
      <c r="AQ23" s="300">
        <f t="shared" si="3"/>
        <v>0</v>
      </c>
      <c r="AR23" s="231"/>
      <c r="AS23" s="214">
        <f>'Labor Rates'!AI23</f>
        <v>0</v>
      </c>
      <c r="AT23" s="226">
        <f t="shared" si="24"/>
        <v>0</v>
      </c>
      <c r="AU23" s="224">
        <f>'Labor Rates'!AK23</f>
        <v>0</v>
      </c>
      <c r="AV23" s="226">
        <f t="shared" si="25"/>
        <v>0</v>
      </c>
      <c r="AW23" s="224">
        <f>'Labor Rates'!AL23</f>
        <v>0</v>
      </c>
      <c r="AX23" s="229">
        <f t="shared" si="26"/>
        <v>0</v>
      </c>
      <c r="AY23" s="300">
        <f t="shared" si="4"/>
        <v>0</v>
      </c>
      <c r="AZ23" s="316">
        <f t="shared" si="5"/>
        <v>0</v>
      </c>
      <c r="BA23" s="315">
        <f t="shared" si="6"/>
        <v>0</v>
      </c>
      <c r="BB23" s="308">
        <f t="shared" si="7"/>
        <v>0</v>
      </c>
    </row>
    <row r="24" spans="1:54" x14ac:dyDescent="0.25">
      <c r="A24" s="11"/>
      <c r="B24" s="383" t="str">
        <f>IF(ISBLANK('Labor Rates'!C24),"",'Labor Rates'!C24)</f>
        <v/>
      </c>
      <c r="C24" s="384" t="str">
        <f>IF(ISBLANK('Labor Rates'!D24),"",'Labor Rates'!D24)</f>
        <v/>
      </c>
      <c r="D24" s="285"/>
      <c r="E24" s="226">
        <f>'Labor Rates'!E24</f>
        <v>0</v>
      </c>
      <c r="F24" s="226">
        <f t="shared" si="8"/>
        <v>0</v>
      </c>
      <c r="G24" s="224">
        <f>'Labor Rates'!G24</f>
        <v>0</v>
      </c>
      <c r="H24" s="226">
        <f t="shared" si="9"/>
        <v>0</v>
      </c>
      <c r="I24" s="224">
        <f>'Labor Rates'!H24</f>
        <v>0</v>
      </c>
      <c r="J24" s="229">
        <f t="shared" si="10"/>
        <v>0</v>
      </c>
      <c r="K24" s="300">
        <f t="shared" si="11"/>
        <v>0</v>
      </c>
      <c r="L24" s="266"/>
      <c r="M24" s="214">
        <f>'Labor Rates'!K24</f>
        <v>0</v>
      </c>
      <c r="N24" s="226">
        <f t="shared" si="12"/>
        <v>0</v>
      </c>
      <c r="O24" s="224">
        <f>'Labor Rates'!M24</f>
        <v>0</v>
      </c>
      <c r="P24" s="226">
        <f t="shared" si="13"/>
        <v>0</v>
      </c>
      <c r="Q24" s="224">
        <f>'Labor Rates'!N24</f>
        <v>0</v>
      </c>
      <c r="R24" s="229">
        <f t="shared" si="14"/>
        <v>0</v>
      </c>
      <c r="S24" s="300">
        <f t="shared" si="0"/>
        <v>0</v>
      </c>
      <c r="T24" s="266"/>
      <c r="U24" s="214">
        <f>'Labor Rates'!Q24</f>
        <v>0</v>
      </c>
      <c r="V24" s="226">
        <f t="shared" si="15"/>
        <v>0</v>
      </c>
      <c r="W24" s="224">
        <f>'Labor Rates'!S24</f>
        <v>0</v>
      </c>
      <c r="X24" s="226">
        <f t="shared" si="16"/>
        <v>0</v>
      </c>
      <c r="Y24" s="224">
        <f>'Labor Rates'!T24</f>
        <v>0</v>
      </c>
      <c r="Z24" s="229">
        <f t="shared" si="17"/>
        <v>0</v>
      </c>
      <c r="AA24" s="300">
        <f t="shared" si="1"/>
        <v>0</v>
      </c>
      <c r="AB24" s="266"/>
      <c r="AC24" s="214">
        <f>'Labor Rates'!W24</f>
        <v>0</v>
      </c>
      <c r="AD24" s="226">
        <f t="shared" si="18"/>
        <v>0</v>
      </c>
      <c r="AE24" s="224">
        <f>'Labor Rates'!Y24</f>
        <v>0</v>
      </c>
      <c r="AF24" s="226">
        <f t="shared" si="19"/>
        <v>0</v>
      </c>
      <c r="AG24" s="224">
        <f>'Labor Rates'!Z24</f>
        <v>0</v>
      </c>
      <c r="AH24" s="229">
        <f t="shared" si="20"/>
        <v>0</v>
      </c>
      <c r="AI24" s="300">
        <f t="shared" si="2"/>
        <v>0</v>
      </c>
      <c r="AJ24" s="266"/>
      <c r="AK24" s="214">
        <f>'Labor Rates'!AC24</f>
        <v>0</v>
      </c>
      <c r="AL24" s="226">
        <f t="shared" si="21"/>
        <v>0</v>
      </c>
      <c r="AM24" s="224">
        <f>'Labor Rates'!AE24</f>
        <v>0</v>
      </c>
      <c r="AN24" s="226">
        <f t="shared" si="22"/>
        <v>0</v>
      </c>
      <c r="AO24" s="224">
        <f>'Labor Rates'!AF24</f>
        <v>0</v>
      </c>
      <c r="AP24" s="229">
        <f t="shared" si="23"/>
        <v>0</v>
      </c>
      <c r="AQ24" s="300">
        <f t="shared" si="3"/>
        <v>0</v>
      </c>
      <c r="AR24" s="231"/>
      <c r="AS24" s="214">
        <f>'Labor Rates'!AI24</f>
        <v>0</v>
      </c>
      <c r="AT24" s="226">
        <f t="shared" si="24"/>
        <v>0</v>
      </c>
      <c r="AU24" s="224">
        <f>'Labor Rates'!AK24</f>
        <v>0</v>
      </c>
      <c r="AV24" s="226">
        <f t="shared" si="25"/>
        <v>0</v>
      </c>
      <c r="AW24" s="224">
        <f>'Labor Rates'!AL24</f>
        <v>0</v>
      </c>
      <c r="AX24" s="229">
        <f t="shared" si="26"/>
        <v>0</v>
      </c>
      <c r="AY24" s="300">
        <f t="shared" si="4"/>
        <v>0</v>
      </c>
      <c r="AZ24" s="316">
        <f t="shared" si="5"/>
        <v>0</v>
      </c>
      <c r="BA24" s="315">
        <f t="shared" si="6"/>
        <v>0</v>
      </c>
      <c r="BB24" s="308">
        <f t="shared" si="7"/>
        <v>0</v>
      </c>
    </row>
    <row r="25" spans="1:54" x14ac:dyDescent="0.25">
      <c r="A25" s="11"/>
      <c r="B25" s="383" t="str">
        <f>IF(ISBLANK('Labor Rates'!C25),"",'Labor Rates'!C25)</f>
        <v/>
      </c>
      <c r="C25" s="384" t="str">
        <f>IF(ISBLANK('Labor Rates'!D25),"",'Labor Rates'!D25)</f>
        <v/>
      </c>
      <c r="D25" s="285"/>
      <c r="E25" s="226">
        <f>'Labor Rates'!E25</f>
        <v>0</v>
      </c>
      <c r="F25" s="226">
        <f t="shared" si="8"/>
        <v>0</v>
      </c>
      <c r="G25" s="224">
        <f>'Labor Rates'!G25</f>
        <v>0</v>
      </c>
      <c r="H25" s="226">
        <f t="shared" si="9"/>
        <v>0</v>
      </c>
      <c r="I25" s="224">
        <f>'Labor Rates'!H25</f>
        <v>0</v>
      </c>
      <c r="J25" s="229">
        <f t="shared" si="10"/>
        <v>0</v>
      </c>
      <c r="K25" s="300">
        <f t="shared" si="11"/>
        <v>0</v>
      </c>
      <c r="L25" s="266"/>
      <c r="M25" s="214">
        <f>'Labor Rates'!K25</f>
        <v>0</v>
      </c>
      <c r="N25" s="226">
        <f t="shared" si="12"/>
        <v>0</v>
      </c>
      <c r="O25" s="224">
        <f>'Labor Rates'!M25</f>
        <v>0</v>
      </c>
      <c r="P25" s="226">
        <f t="shared" si="13"/>
        <v>0</v>
      </c>
      <c r="Q25" s="224">
        <f>'Labor Rates'!N25</f>
        <v>0</v>
      </c>
      <c r="R25" s="229">
        <f t="shared" si="14"/>
        <v>0</v>
      </c>
      <c r="S25" s="300">
        <f t="shared" si="0"/>
        <v>0</v>
      </c>
      <c r="T25" s="266"/>
      <c r="U25" s="214">
        <f>'Labor Rates'!Q25</f>
        <v>0</v>
      </c>
      <c r="V25" s="226">
        <f t="shared" si="15"/>
        <v>0</v>
      </c>
      <c r="W25" s="224">
        <f>'Labor Rates'!S25</f>
        <v>0</v>
      </c>
      <c r="X25" s="226">
        <f t="shared" si="16"/>
        <v>0</v>
      </c>
      <c r="Y25" s="224">
        <f>'Labor Rates'!T25</f>
        <v>0</v>
      </c>
      <c r="Z25" s="229">
        <f t="shared" si="17"/>
        <v>0</v>
      </c>
      <c r="AA25" s="300">
        <f t="shared" si="1"/>
        <v>0</v>
      </c>
      <c r="AB25" s="266"/>
      <c r="AC25" s="214">
        <f>'Labor Rates'!W25</f>
        <v>0</v>
      </c>
      <c r="AD25" s="226">
        <f t="shared" si="18"/>
        <v>0</v>
      </c>
      <c r="AE25" s="224">
        <f>'Labor Rates'!Y25</f>
        <v>0</v>
      </c>
      <c r="AF25" s="226">
        <f t="shared" si="19"/>
        <v>0</v>
      </c>
      <c r="AG25" s="224">
        <f>'Labor Rates'!Z25</f>
        <v>0</v>
      </c>
      <c r="AH25" s="229">
        <f t="shared" si="20"/>
        <v>0</v>
      </c>
      <c r="AI25" s="300">
        <f t="shared" si="2"/>
        <v>0</v>
      </c>
      <c r="AJ25" s="266"/>
      <c r="AK25" s="214">
        <f>'Labor Rates'!AC25</f>
        <v>0</v>
      </c>
      <c r="AL25" s="226">
        <f t="shared" si="21"/>
        <v>0</v>
      </c>
      <c r="AM25" s="224">
        <f>'Labor Rates'!AE25</f>
        <v>0</v>
      </c>
      <c r="AN25" s="226">
        <f t="shared" si="22"/>
        <v>0</v>
      </c>
      <c r="AO25" s="224">
        <f>'Labor Rates'!AF25</f>
        <v>0</v>
      </c>
      <c r="AP25" s="229">
        <f t="shared" si="23"/>
        <v>0</v>
      </c>
      <c r="AQ25" s="300">
        <f t="shared" si="3"/>
        <v>0</v>
      </c>
      <c r="AR25" s="231"/>
      <c r="AS25" s="214">
        <f>'Labor Rates'!AI25</f>
        <v>0</v>
      </c>
      <c r="AT25" s="226">
        <f t="shared" si="24"/>
        <v>0</v>
      </c>
      <c r="AU25" s="224">
        <f>'Labor Rates'!AK25</f>
        <v>0</v>
      </c>
      <c r="AV25" s="226">
        <f t="shared" si="25"/>
        <v>0</v>
      </c>
      <c r="AW25" s="224">
        <f>'Labor Rates'!AL25</f>
        <v>0</v>
      </c>
      <c r="AX25" s="229">
        <f t="shared" si="26"/>
        <v>0</v>
      </c>
      <c r="AY25" s="300">
        <f t="shared" si="4"/>
        <v>0</v>
      </c>
      <c r="AZ25" s="316">
        <f t="shared" si="5"/>
        <v>0</v>
      </c>
      <c r="BA25" s="315">
        <f t="shared" si="6"/>
        <v>0</v>
      </c>
      <c r="BB25" s="308">
        <f t="shared" si="7"/>
        <v>0</v>
      </c>
    </row>
    <row r="26" spans="1:54" x14ac:dyDescent="0.25">
      <c r="A26" s="11"/>
      <c r="B26" s="383" t="str">
        <f>IF(ISBLANK('Labor Rates'!C26),"",'Labor Rates'!C26)</f>
        <v/>
      </c>
      <c r="C26" s="384" t="str">
        <f>IF(ISBLANK('Labor Rates'!D26),"",'Labor Rates'!D26)</f>
        <v/>
      </c>
      <c r="D26" s="285"/>
      <c r="E26" s="226">
        <f>'Labor Rates'!E26</f>
        <v>0</v>
      </c>
      <c r="F26" s="226">
        <f t="shared" si="8"/>
        <v>0</v>
      </c>
      <c r="G26" s="224">
        <f>'Labor Rates'!G26</f>
        <v>0</v>
      </c>
      <c r="H26" s="226">
        <f t="shared" si="9"/>
        <v>0</v>
      </c>
      <c r="I26" s="224">
        <f>'Labor Rates'!H26</f>
        <v>0</v>
      </c>
      <c r="J26" s="229">
        <f t="shared" si="10"/>
        <v>0</v>
      </c>
      <c r="K26" s="300">
        <f t="shared" si="11"/>
        <v>0</v>
      </c>
      <c r="L26" s="266"/>
      <c r="M26" s="214">
        <f>'Labor Rates'!K26</f>
        <v>0</v>
      </c>
      <c r="N26" s="226">
        <f t="shared" si="12"/>
        <v>0</v>
      </c>
      <c r="O26" s="224">
        <f>'Labor Rates'!M26</f>
        <v>0</v>
      </c>
      <c r="P26" s="226">
        <f t="shared" si="13"/>
        <v>0</v>
      </c>
      <c r="Q26" s="224">
        <f>'Labor Rates'!N26</f>
        <v>0</v>
      </c>
      <c r="R26" s="229">
        <f t="shared" si="14"/>
        <v>0</v>
      </c>
      <c r="S26" s="300">
        <f t="shared" si="0"/>
        <v>0</v>
      </c>
      <c r="T26" s="266"/>
      <c r="U26" s="214">
        <f>'Labor Rates'!Q26</f>
        <v>0</v>
      </c>
      <c r="V26" s="226">
        <f t="shared" si="15"/>
        <v>0</v>
      </c>
      <c r="W26" s="224">
        <f>'Labor Rates'!S26</f>
        <v>0</v>
      </c>
      <c r="X26" s="226">
        <f t="shared" si="16"/>
        <v>0</v>
      </c>
      <c r="Y26" s="224">
        <f>'Labor Rates'!T26</f>
        <v>0</v>
      </c>
      <c r="Z26" s="229">
        <f t="shared" si="17"/>
        <v>0</v>
      </c>
      <c r="AA26" s="300">
        <f t="shared" si="1"/>
        <v>0</v>
      </c>
      <c r="AB26" s="266"/>
      <c r="AC26" s="214">
        <f>'Labor Rates'!W26</f>
        <v>0</v>
      </c>
      <c r="AD26" s="226">
        <f t="shared" si="18"/>
        <v>0</v>
      </c>
      <c r="AE26" s="224">
        <f>'Labor Rates'!Y26</f>
        <v>0</v>
      </c>
      <c r="AF26" s="226">
        <f t="shared" si="19"/>
        <v>0</v>
      </c>
      <c r="AG26" s="224">
        <f>'Labor Rates'!Z26</f>
        <v>0</v>
      </c>
      <c r="AH26" s="229">
        <f t="shared" si="20"/>
        <v>0</v>
      </c>
      <c r="AI26" s="300">
        <f t="shared" si="2"/>
        <v>0</v>
      </c>
      <c r="AJ26" s="266"/>
      <c r="AK26" s="214">
        <f>'Labor Rates'!AC26</f>
        <v>0</v>
      </c>
      <c r="AL26" s="226">
        <f t="shared" si="21"/>
        <v>0</v>
      </c>
      <c r="AM26" s="224">
        <f>'Labor Rates'!AE26</f>
        <v>0</v>
      </c>
      <c r="AN26" s="226">
        <f t="shared" si="22"/>
        <v>0</v>
      </c>
      <c r="AO26" s="224">
        <f>'Labor Rates'!AF26</f>
        <v>0</v>
      </c>
      <c r="AP26" s="229">
        <f t="shared" si="23"/>
        <v>0</v>
      </c>
      <c r="AQ26" s="300">
        <f t="shared" si="3"/>
        <v>0</v>
      </c>
      <c r="AR26" s="231"/>
      <c r="AS26" s="214">
        <f>'Labor Rates'!AI26</f>
        <v>0</v>
      </c>
      <c r="AT26" s="226">
        <f t="shared" si="24"/>
        <v>0</v>
      </c>
      <c r="AU26" s="224">
        <f>'Labor Rates'!AK26</f>
        <v>0</v>
      </c>
      <c r="AV26" s="226">
        <f t="shared" si="25"/>
        <v>0</v>
      </c>
      <c r="AW26" s="224">
        <f>'Labor Rates'!AL26</f>
        <v>0</v>
      </c>
      <c r="AX26" s="229">
        <f t="shared" si="26"/>
        <v>0</v>
      </c>
      <c r="AY26" s="300">
        <f t="shared" si="4"/>
        <v>0</v>
      </c>
      <c r="AZ26" s="316">
        <f t="shared" si="5"/>
        <v>0</v>
      </c>
      <c r="BA26" s="315">
        <f t="shared" si="6"/>
        <v>0</v>
      </c>
      <c r="BB26" s="308">
        <f t="shared" si="7"/>
        <v>0</v>
      </c>
    </row>
    <row r="27" spans="1:54" x14ac:dyDescent="0.25">
      <c r="A27" s="11"/>
      <c r="B27" s="383" t="str">
        <f>IF(ISBLANK('Labor Rates'!C27),"",'Labor Rates'!C27)</f>
        <v/>
      </c>
      <c r="C27" s="384" t="str">
        <f>IF(ISBLANK('Labor Rates'!D27),"",'Labor Rates'!D27)</f>
        <v/>
      </c>
      <c r="D27" s="285"/>
      <c r="E27" s="226">
        <f>'Labor Rates'!E27</f>
        <v>0</v>
      </c>
      <c r="F27" s="226">
        <f t="shared" si="8"/>
        <v>0</v>
      </c>
      <c r="G27" s="224">
        <f>'Labor Rates'!G27</f>
        <v>0</v>
      </c>
      <c r="H27" s="226">
        <f t="shared" si="9"/>
        <v>0</v>
      </c>
      <c r="I27" s="224">
        <f>'Labor Rates'!H27</f>
        <v>0</v>
      </c>
      <c r="J27" s="229">
        <f t="shared" si="10"/>
        <v>0</v>
      </c>
      <c r="K27" s="300">
        <f t="shared" si="11"/>
        <v>0</v>
      </c>
      <c r="L27" s="266"/>
      <c r="M27" s="214">
        <f>'Labor Rates'!K27</f>
        <v>0</v>
      </c>
      <c r="N27" s="226">
        <f t="shared" si="12"/>
        <v>0</v>
      </c>
      <c r="O27" s="224">
        <f>'Labor Rates'!M27</f>
        <v>0</v>
      </c>
      <c r="P27" s="226">
        <f t="shared" si="13"/>
        <v>0</v>
      </c>
      <c r="Q27" s="224">
        <f>'Labor Rates'!N27</f>
        <v>0</v>
      </c>
      <c r="R27" s="229">
        <f t="shared" si="14"/>
        <v>0</v>
      </c>
      <c r="S27" s="300">
        <f t="shared" si="0"/>
        <v>0</v>
      </c>
      <c r="T27" s="266"/>
      <c r="U27" s="214">
        <f>'Labor Rates'!Q27</f>
        <v>0</v>
      </c>
      <c r="V27" s="226">
        <f t="shared" si="15"/>
        <v>0</v>
      </c>
      <c r="W27" s="224">
        <f>'Labor Rates'!S27</f>
        <v>0</v>
      </c>
      <c r="X27" s="226">
        <f t="shared" si="16"/>
        <v>0</v>
      </c>
      <c r="Y27" s="224">
        <f>'Labor Rates'!T27</f>
        <v>0</v>
      </c>
      <c r="Z27" s="229">
        <f t="shared" si="17"/>
        <v>0</v>
      </c>
      <c r="AA27" s="300">
        <f t="shared" si="1"/>
        <v>0</v>
      </c>
      <c r="AB27" s="266"/>
      <c r="AC27" s="214">
        <f>'Labor Rates'!W27</f>
        <v>0</v>
      </c>
      <c r="AD27" s="226">
        <f t="shared" si="18"/>
        <v>0</v>
      </c>
      <c r="AE27" s="224">
        <f>'Labor Rates'!Y27</f>
        <v>0</v>
      </c>
      <c r="AF27" s="226">
        <f t="shared" si="19"/>
        <v>0</v>
      </c>
      <c r="AG27" s="224">
        <f>'Labor Rates'!Z27</f>
        <v>0</v>
      </c>
      <c r="AH27" s="229">
        <f t="shared" si="20"/>
        <v>0</v>
      </c>
      <c r="AI27" s="300">
        <f t="shared" si="2"/>
        <v>0</v>
      </c>
      <c r="AJ27" s="266"/>
      <c r="AK27" s="214">
        <f>'Labor Rates'!AC27</f>
        <v>0</v>
      </c>
      <c r="AL27" s="226">
        <f t="shared" si="21"/>
        <v>0</v>
      </c>
      <c r="AM27" s="224">
        <f>'Labor Rates'!AE27</f>
        <v>0</v>
      </c>
      <c r="AN27" s="226">
        <f t="shared" si="22"/>
        <v>0</v>
      </c>
      <c r="AO27" s="224">
        <f>'Labor Rates'!AF27</f>
        <v>0</v>
      </c>
      <c r="AP27" s="229">
        <f t="shared" si="23"/>
        <v>0</v>
      </c>
      <c r="AQ27" s="300">
        <f t="shared" si="3"/>
        <v>0</v>
      </c>
      <c r="AR27" s="231"/>
      <c r="AS27" s="214">
        <f>'Labor Rates'!AI27</f>
        <v>0</v>
      </c>
      <c r="AT27" s="226">
        <f t="shared" si="24"/>
        <v>0</v>
      </c>
      <c r="AU27" s="224">
        <f>'Labor Rates'!AK27</f>
        <v>0</v>
      </c>
      <c r="AV27" s="226">
        <f t="shared" si="25"/>
        <v>0</v>
      </c>
      <c r="AW27" s="224">
        <f>'Labor Rates'!AL27</f>
        <v>0</v>
      </c>
      <c r="AX27" s="229">
        <f t="shared" si="26"/>
        <v>0</v>
      </c>
      <c r="AY27" s="300">
        <f t="shared" si="4"/>
        <v>0</v>
      </c>
      <c r="AZ27" s="316">
        <f t="shared" si="5"/>
        <v>0</v>
      </c>
      <c r="BA27" s="315">
        <f t="shared" si="6"/>
        <v>0</v>
      </c>
      <c r="BB27" s="308">
        <f t="shared" si="7"/>
        <v>0</v>
      </c>
    </row>
    <row r="28" spans="1:54" x14ac:dyDescent="0.25">
      <c r="A28" s="11"/>
      <c r="B28" s="383" t="str">
        <f>IF(ISBLANK('Labor Rates'!C28),"",'Labor Rates'!C28)</f>
        <v/>
      </c>
      <c r="C28" s="384" t="str">
        <f>IF(ISBLANK('Labor Rates'!D28),"",'Labor Rates'!D28)</f>
        <v/>
      </c>
      <c r="D28" s="285"/>
      <c r="E28" s="226">
        <f>'Labor Rates'!E28</f>
        <v>0</v>
      </c>
      <c r="F28" s="226">
        <f t="shared" si="8"/>
        <v>0</v>
      </c>
      <c r="G28" s="224">
        <f>'Labor Rates'!G28</f>
        <v>0</v>
      </c>
      <c r="H28" s="226">
        <f t="shared" si="9"/>
        <v>0</v>
      </c>
      <c r="I28" s="224">
        <f>'Labor Rates'!H28</f>
        <v>0</v>
      </c>
      <c r="J28" s="229">
        <f t="shared" si="10"/>
        <v>0</v>
      </c>
      <c r="K28" s="300">
        <f t="shared" si="11"/>
        <v>0</v>
      </c>
      <c r="L28" s="266"/>
      <c r="M28" s="214">
        <f>'Labor Rates'!K28</f>
        <v>0</v>
      </c>
      <c r="N28" s="226">
        <f t="shared" si="12"/>
        <v>0</v>
      </c>
      <c r="O28" s="224">
        <f>'Labor Rates'!M28</f>
        <v>0</v>
      </c>
      <c r="P28" s="226">
        <f t="shared" si="13"/>
        <v>0</v>
      </c>
      <c r="Q28" s="224">
        <f>'Labor Rates'!N28</f>
        <v>0</v>
      </c>
      <c r="R28" s="229">
        <f t="shared" si="14"/>
        <v>0</v>
      </c>
      <c r="S28" s="300">
        <f t="shared" si="0"/>
        <v>0</v>
      </c>
      <c r="T28" s="266"/>
      <c r="U28" s="214">
        <f>'Labor Rates'!Q28</f>
        <v>0</v>
      </c>
      <c r="V28" s="226">
        <f t="shared" si="15"/>
        <v>0</v>
      </c>
      <c r="W28" s="224">
        <f>'Labor Rates'!S28</f>
        <v>0</v>
      </c>
      <c r="X28" s="226">
        <f t="shared" si="16"/>
        <v>0</v>
      </c>
      <c r="Y28" s="224">
        <f>'Labor Rates'!T28</f>
        <v>0</v>
      </c>
      <c r="Z28" s="229">
        <f t="shared" si="17"/>
        <v>0</v>
      </c>
      <c r="AA28" s="300">
        <f t="shared" si="1"/>
        <v>0</v>
      </c>
      <c r="AB28" s="266"/>
      <c r="AC28" s="214">
        <f>'Labor Rates'!W28</f>
        <v>0</v>
      </c>
      <c r="AD28" s="226">
        <f t="shared" si="18"/>
        <v>0</v>
      </c>
      <c r="AE28" s="224">
        <f>'Labor Rates'!Y28</f>
        <v>0</v>
      </c>
      <c r="AF28" s="226">
        <f t="shared" si="19"/>
        <v>0</v>
      </c>
      <c r="AG28" s="224">
        <f>'Labor Rates'!Z28</f>
        <v>0</v>
      </c>
      <c r="AH28" s="229">
        <f t="shared" si="20"/>
        <v>0</v>
      </c>
      <c r="AI28" s="300">
        <f t="shared" si="2"/>
        <v>0</v>
      </c>
      <c r="AJ28" s="266"/>
      <c r="AK28" s="214">
        <f>'Labor Rates'!AC28</f>
        <v>0</v>
      </c>
      <c r="AL28" s="226">
        <f t="shared" si="21"/>
        <v>0</v>
      </c>
      <c r="AM28" s="224">
        <f>'Labor Rates'!AE28</f>
        <v>0</v>
      </c>
      <c r="AN28" s="226">
        <f t="shared" si="22"/>
        <v>0</v>
      </c>
      <c r="AO28" s="224">
        <f>'Labor Rates'!AF28</f>
        <v>0</v>
      </c>
      <c r="AP28" s="229">
        <f t="shared" si="23"/>
        <v>0</v>
      </c>
      <c r="AQ28" s="300">
        <f t="shared" si="3"/>
        <v>0</v>
      </c>
      <c r="AR28" s="231"/>
      <c r="AS28" s="214">
        <f>'Labor Rates'!AI28</f>
        <v>0</v>
      </c>
      <c r="AT28" s="226">
        <f t="shared" si="24"/>
        <v>0</v>
      </c>
      <c r="AU28" s="224">
        <f>'Labor Rates'!AK28</f>
        <v>0</v>
      </c>
      <c r="AV28" s="226">
        <f t="shared" si="25"/>
        <v>0</v>
      </c>
      <c r="AW28" s="224">
        <f>'Labor Rates'!AL28</f>
        <v>0</v>
      </c>
      <c r="AX28" s="229">
        <f t="shared" si="26"/>
        <v>0</v>
      </c>
      <c r="AY28" s="300">
        <f t="shared" si="4"/>
        <v>0</v>
      </c>
      <c r="AZ28" s="316">
        <f t="shared" si="5"/>
        <v>0</v>
      </c>
      <c r="BA28" s="315">
        <f t="shared" si="6"/>
        <v>0</v>
      </c>
      <c r="BB28" s="308">
        <f t="shared" si="7"/>
        <v>0</v>
      </c>
    </row>
    <row r="29" spans="1:54" x14ac:dyDescent="0.25">
      <c r="A29" s="11"/>
      <c r="B29" s="383" t="str">
        <f>IF(ISBLANK('Labor Rates'!C29),"",'Labor Rates'!C29)</f>
        <v/>
      </c>
      <c r="C29" s="384" t="str">
        <f>IF(ISBLANK('Labor Rates'!D29),"",'Labor Rates'!D29)</f>
        <v/>
      </c>
      <c r="D29" s="285"/>
      <c r="E29" s="226">
        <f>'Labor Rates'!E29</f>
        <v>0</v>
      </c>
      <c r="F29" s="226">
        <f t="shared" si="8"/>
        <v>0</v>
      </c>
      <c r="G29" s="224">
        <f>'Labor Rates'!G29</f>
        <v>0</v>
      </c>
      <c r="H29" s="226">
        <f t="shared" si="9"/>
        <v>0</v>
      </c>
      <c r="I29" s="224">
        <f>'Labor Rates'!H29</f>
        <v>0</v>
      </c>
      <c r="J29" s="229">
        <f t="shared" si="10"/>
        <v>0</v>
      </c>
      <c r="K29" s="300">
        <f t="shared" si="11"/>
        <v>0</v>
      </c>
      <c r="L29" s="266"/>
      <c r="M29" s="214">
        <f>'Labor Rates'!K29</f>
        <v>0</v>
      </c>
      <c r="N29" s="226">
        <f t="shared" si="12"/>
        <v>0</v>
      </c>
      <c r="O29" s="224">
        <f>'Labor Rates'!M29</f>
        <v>0</v>
      </c>
      <c r="P29" s="226">
        <f t="shared" si="13"/>
        <v>0</v>
      </c>
      <c r="Q29" s="224">
        <f>'Labor Rates'!N29</f>
        <v>0</v>
      </c>
      <c r="R29" s="229">
        <f t="shared" si="14"/>
        <v>0</v>
      </c>
      <c r="S29" s="300">
        <f t="shared" si="0"/>
        <v>0</v>
      </c>
      <c r="T29" s="266"/>
      <c r="U29" s="214">
        <f>'Labor Rates'!Q29</f>
        <v>0</v>
      </c>
      <c r="V29" s="226">
        <f t="shared" si="15"/>
        <v>0</v>
      </c>
      <c r="W29" s="224">
        <f>'Labor Rates'!S29</f>
        <v>0</v>
      </c>
      <c r="X29" s="226">
        <f t="shared" si="16"/>
        <v>0</v>
      </c>
      <c r="Y29" s="224">
        <f>'Labor Rates'!T29</f>
        <v>0</v>
      </c>
      <c r="Z29" s="229">
        <f t="shared" si="17"/>
        <v>0</v>
      </c>
      <c r="AA29" s="300">
        <f t="shared" si="1"/>
        <v>0</v>
      </c>
      <c r="AB29" s="266"/>
      <c r="AC29" s="214">
        <f>'Labor Rates'!W29</f>
        <v>0</v>
      </c>
      <c r="AD29" s="226">
        <f t="shared" si="18"/>
        <v>0</v>
      </c>
      <c r="AE29" s="224">
        <f>'Labor Rates'!Y29</f>
        <v>0</v>
      </c>
      <c r="AF29" s="226">
        <f t="shared" si="19"/>
        <v>0</v>
      </c>
      <c r="AG29" s="224">
        <f>'Labor Rates'!Z29</f>
        <v>0</v>
      </c>
      <c r="AH29" s="229">
        <f t="shared" si="20"/>
        <v>0</v>
      </c>
      <c r="AI29" s="300">
        <f t="shared" si="2"/>
        <v>0</v>
      </c>
      <c r="AJ29" s="266"/>
      <c r="AK29" s="214">
        <f>'Labor Rates'!AC29</f>
        <v>0</v>
      </c>
      <c r="AL29" s="226">
        <f t="shared" si="21"/>
        <v>0</v>
      </c>
      <c r="AM29" s="224">
        <f>'Labor Rates'!AE29</f>
        <v>0</v>
      </c>
      <c r="AN29" s="226">
        <f t="shared" si="22"/>
        <v>0</v>
      </c>
      <c r="AO29" s="224">
        <f>'Labor Rates'!AF29</f>
        <v>0</v>
      </c>
      <c r="AP29" s="229">
        <f t="shared" si="23"/>
        <v>0</v>
      </c>
      <c r="AQ29" s="300">
        <f t="shared" si="3"/>
        <v>0</v>
      </c>
      <c r="AR29" s="231"/>
      <c r="AS29" s="214">
        <f>'Labor Rates'!AI29</f>
        <v>0</v>
      </c>
      <c r="AT29" s="226">
        <f t="shared" si="24"/>
        <v>0</v>
      </c>
      <c r="AU29" s="224">
        <f>'Labor Rates'!AK29</f>
        <v>0</v>
      </c>
      <c r="AV29" s="226">
        <f t="shared" si="25"/>
        <v>0</v>
      </c>
      <c r="AW29" s="224">
        <f>'Labor Rates'!AL29</f>
        <v>0</v>
      </c>
      <c r="AX29" s="229">
        <f t="shared" si="26"/>
        <v>0</v>
      </c>
      <c r="AY29" s="300">
        <f t="shared" si="4"/>
        <v>0</v>
      </c>
      <c r="AZ29" s="316">
        <f t="shared" si="5"/>
        <v>0</v>
      </c>
      <c r="BA29" s="315">
        <f t="shared" si="6"/>
        <v>0</v>
      </c>
      <c r="BB29" s="308">
        <f t="shared" si="7"/>
        <v>0</v>
      </c>
    </row>
    <row r="30" spans="1:54" x14ac:dyDescent="0.25">
      <c r="A30" s="11"/>
      <c r="B30" s="383" t="str">
        <f>IF(ISBLANK('Labor Rates'!C30),"",'Labor Rates'!C30)</f>
        <v/>
      </c>
      <c r="C30" s="384" t="str">
        <f>IF(ISBLANK('Labor Rates'!D30),"",'Labor Rates'!D30)</f>
        <v/>
      </c>
      <c r="D30" s="285"/>
      <c r="E30" s="226">
        <f>'Labor Rates'!E30</f>
        <v>0</v>
      </c>
      <c r="F30" s="226">
        <f t="shared" si="8"/>
        <v>0</v>
      </c>
      <c r="G30" s="224">
        <f>'Labor Rates'!G30</f>
        <v>0</v>
      </c>
      <c r="H30" s="226">
        <f t="shared" si="9"/>
        <v>0</v>
      </c>
      <c r="I30" s="224">
        <f>'Labor Rates'!H30</f>
        <v>0</v>
      </c>
      <c r="J30" s="229">
        <f t="shared" si="10"/>
        <v>0</v>
      </c>
      <c r="K30" s="300">
        <f t="shared" si="11"/>
        <v>0</v>
      </c>
      <c r="L30" s="266"/>
      <c r="M30" s="214">
        <f>'Labor Rates'!K30</f>
        <v>0</v>
      </c>
      <c r="N30" s="226">
        <f t="shared" si="12"/>
        <v>0</v>
      </c>
      <c r="O30" s="224">
        <f>'Labor Rates'!M30</f>
        <v>0</v>
      </c>
      <c r="P30" s="226">
        <f t="shared" si="13"/>
        <v>0</v>
      </c>
      <c r="Q30" s="224">
        <f>'Labor Rates'!N30</f>
        <v>0</v>
      </c>
      <c r="R30" s="229">
        <f t="shared" si="14"/>
        <v>0</v>
      </c>
      <c r="S30" s="300">
        <f t="shared" si="0"/>
        <v>0</v>
      </c>
      <c r="T30" s="266"/>
      <c r="U30" s="214">
        <f>'Labor Rates'!Q30</f>
        <v>0</v>
      </c>
      <c r="V30" s="226">
        <f t="shared" si="15"/>
        <v>0</v>
      </c>
      <c r="W30" s="224">
        <f>'Labor Rates'!S30</f>
        <v>0</v>
      </c>
      <c r="X30" s="226">
        <f t="shared" si="16"/>
        <v>0</v>
      </c>
      <c r="Y30" s="224">
        <f>'Labor Rates'!T30</f>
        <v>0</v>
      </c>
      <c r="Z30" s="229">
        <f t="shared" si="17"/>
        <v>0</v>
      </c>
      <c r="AA30" s="300">
        <f t="shared" si="1"/>
        <v>0</v>
      </c>
      <c r="AB30" s="266"/>
      <c r="AC30" s="214">
        <f>'Labor Rates'!W30</f>
        <v>0</v>
      </c>
      <c r="AD30" s="226">
        <f t="shared" si="18"/>
        <v>0</v>
      </c>
      <c r="AE30" s="224">
        <f>'Labor Rates'!Y30</f>
        <v>0</v>
      </c>
      <c r="AF30" s="226">
        <f t="shared" si="19"/>
        <v>0</v>
      </c>
      <c r="AG30" s="224">
        <f>'Labor Rates'!Z30</f>
        <v>0</v>
      </c>
      <c r="AH30" s="229">
        <f t="shared" si="20"/>
        <v>0</v>
      </c>
      <c r="AI30" s="300">
        <f t="shared" si="2"/>
        <v>0</v>
      </c>
      <c r="AJ30" s="266"/>
      <c r="AK30" s="214">
        <f>'Labor Rates'!AC30</f>
        <v>0</v>
      </c>
      <c r="AL30" s="226">
        <f t="shared" si="21"/>
        <v>0</v>
      </c>
      <c r="AM30" s="224">
        <f>'Labor Rates'!AE30</f>
        <v>0</v>
      </c>
      <c r="AN30" s="226">
        <f t="shared" si="22"/>
        <v>0</v>
      </c>
      <c r="AO30" s="224">
        <f>'Labor Rates'!AF30</f>
        <v>0</v>
      </c>
      <c r="AP30" s="229">
        <f t="shared" si="23"/>
        <v>0</v>
      </c>
      <c r="AQ30" s="300">
        <f t="shared" si="3"/>
        <v>0</v>
      </c>
      <c r="AR30" s="231"/>
      <c r="AS30" s="214">
        <f>'Labor Rates'!AI30</f>
        <v>0</v>
      </c>
      <c r="AT30" s="226">
        <f t="shared" si="24"/>
        <v>0</v>
      </c>
      <c r="AU30" s="224">
        <f>'Labor Rates'!AK30</f>
        <v>0</v>
      </c>
      <c r="AV30" s="226">
        <f t="shared" si="25"/>
        <v>0</v>
      </c>
      <c r="AW30" s="224">
        <f>'Labor Rates'!AL30</f>
        <v>0</v>
      </c>
      <c r="AX30" s="229">
        <f t="shared" si="26"/>
        <v>0</v>
      </c>
      <c r="AY30" s="300">
        <f t="shared" si="4"/>
        <v>0</v>
      </c>
      <c r="AZ30" s="316">
        <f t="shared" si="5"/>
        <v>0</v>
      </c>
      <c r="BA30" s="315">
        <f t="shared" si="6"/>
        <v>0</v>
      </c>
      <c r="BB30" s="308">
        <f t="shared" si="7"/>
        <v>0</v>
      </c>
    </row>
    <row r="31" spans="1:54" x14ac:dyDescent="0.25">
      <c r="A31" s="11"/>
      <c r="B31" s="383" t="str">
        <f>IF(ISBLANK('Labor Rates'!C31),"",'Labor Rates'!C31)</f>
        <v/>
      </c>
      <c r="C31" s="384" t="str">
        <f>IF(ISBLANK('Labor Rates'!D31),"",'Labor Rates'!D31)</f>
        <v/>
      </c>
      <c r="D31" s="285"/>
      <c r="E31" s="226">
        <f>'Labor Rates'!E31</f>
        <v>0</v>
      </c>
      <c r="F31" s="226">
        <f t="shared" si="8"/>
        <v>0</v>
      </c>
      <c r="G31" s="224">
        <f>'Labor Rates'!G31</f>
        <v>0</v>
      </c>
      <c r="H31" s="226">
        <f t="shared" si="9"/>
        <v>0</v>
      </c>
      <c r="I31" s="224">
        <f>'Labor Rates'!H31</f>
        <v>0</v>
      </c>
      <c r="J31" s="229">
        <f t="shared" si="10"/>
        <v>0</v>
      </c>
      <c r="K31" s="300">
        <f t="shared" si="11"/>
        <v>0</v>
      </c>
      <c r="L31" s="266"/>
      <c r="M31" s="214">
        <f>'Labor Rates'!K31</f>
        <v>0</v>
      </c>
      <c r="N31" s="226">
        <f t="shared" si="12"/>
        <v>0</v>
      </c>
      <c r="O31" s="224">
        <f>'Labor Rates'!M31</f>
        <v>0</v>
      </c>
      <c r="P31" s="226">
        <f t="shared" si="13"/>
        <v>0</v>
      </c>
      <c r="Q31" s="224">
        <f>'Labor Rates'!N31</f>
        <v>0</v>
      </c>
      <c r="R31" s="229">
        <f t="shared" si="14"/>
        <v>0</v>
      </c>
      <c r="S31" s="300">
        <f t="shared" si="0"/>
        <v>0</v>
      </c>
      <c r="T31" s="266"/>
      <c r="U31" s="214">
        <f>'Labor Rates'!Q31</f>
        <v>0</v>
      </c>
      <c r="V31" s="226">
        <f t="shared" si="15"/>
        <v>0</v>
      </c>
      <c r="W31" s="224">
        <f>'Labor Rates'!S31</f>
        <v>0</v>
      </c>
      <c r="X31" s="226">
        <f t="shared" si="16"/>
        <v>0</v>
      </c>
      <c r="Y31" s="224">
        <f>'Labor Rates'!T31</f>
        <v>0</v>
      </c>
      <c r="Z31" s="229">
        <f t="shared" si="17"/>
        <v>0</v>
      </c>
      <c r="AA31" s="300">
        <f t="shared" si="1"/>
        <v>0</v>
      </c>
      <c r="AB31" s="266"/>
      <c r="AC31" s="214">
        <f>'Labor Rates'!W31</f>
        <v>0</v>
      </c>
      <c r="AD31" s="226">
        <f t="shared" si="18"/>
        <v>0</v>
      </c>
      <c r="AE31" s="224">
        <f>'Labor Rates'!Y31</f>
        <v>0</v>
      </c>
      <c r="AF31" s="226">
        <f t="shared" si="19"/>
        <v>0</v>
      </c>
      <c r="AG31" s="224">
        <f>'Labor Rates'!Z31</f>
        <v>0</v>
      </c>
      <c r="AH31" s="229">
        <f t="shared" si="20"/>
        <v>0</v>
      </c>
      <c r="AI31" s="300">
        <f t="shared" si="2"/>
        <v>0</v>
      </c>
      <c r="AJ31" s="266"/>
      <c r="AK31" s="214">
        <f>'Labor Rates'!AC31</f>
        <v>0</v>
      </c>
      <c r="AL31" s="226">
        <f t="shared" si="21"/>
        <v>0</v>
      </c>
      <c r="AM31" s="224">
        <f>'Labor Rates'!AE31</f>
        <v>0</v>
      </c>
      <c r="AN31" s="226">
        <f t="shared" si="22"/>
        <v>0</v>
      </c>
      <c r="AO31" s="224">
        <f>'Labor Rates'!AF31</f>
        <v>0</v>
      </c>
      <c r="AP31" s="229">
        <f t="shared" si="23"/>
        <v>0</v>
      </c>
      <c r="AQ31" s="300">
        <f t="shared" si="3"/>
        <v>0</v>
      </c>
      <c r="AR31" s="231"/>
      <c r="AS31" s="214">
        <f>'Labor Rates'!AI31</f>
        <v>0</v>
      </c>
      <c r="AT31" s="226">
        <f t="shared" si="24"/>
        <v>0</v>
      </c>
      <c r="AU31" s="224">
        <f>'Labor Rates'!AK31</f>
        <v>0</v>
      </c>
      <c r="AV31" s="226">
        <f t="shared" si="25"/>
        <v>0</v>
      </c>
      <c r="AW31" s="224">
        <f>'Labor Rates'!AL31</f>
        <v>0</v>
      </c>
      <c r="AX31" s="229">
        <f t="shared" si="26"/>
        <v>0</v>
      </c>
      <c r="AY31" s="300">
        <f t="shared" si="4"/>
        <v>0</v>
      </c>
      <c r="AZ31" s="316">
        <f t="shared" si="5"/>
        <v>0</v>
      </c>
      <c r="BA31" s="315">
        <f t="shared" si="6"/>
        <v>0</v>
      </c>
      <c r="BB31" s="308">
        <f t="shared" si="7"/>
        <v>0</v>
      </c>
    </row>
    <row r="32" spans="1:54" x14ac:dyDescent="0.25">
      <c r="A32" s="11"/>
      <c r="B32" s="5" t="s">
        <v>335</v>
      </c>
      <c r="C32" s="10"/>
      <c r="D32" s="286">
        <f>SUM(D8:D31)</f>
        <v>0</v>
      </c>
      <c r="E32" s="225"/>
      <c r="F32" s="227">
        <f>SUM(F8:F31)</f>
        <v>0</v>
      </c>
      <c r="G32" s="10"/>
      <c r="H32" s="227"/>
      <c r="I32" s="10"/>
      <c r="J32" s="10"/>
      <c r="K32" s="279"/>
      <c r="L32" s="258">
        <f>SUM(L8:L31)</f>
        <v>0</v>
      </c>
      <c r="M32" s="6"/>
      <c r="N32" s="227">
        <f>SUM(N8:N31)</f>
        <v>0</v>
      </c>
      <c r="O32" s="10"/>
      <c r="P32" s="10"/>
      <c r="Q32" s="10"/>
      <c r="R32" s="10"/>
      <c r="S32" s="279"/>
      <c r="T32" s="258">
        <f>SUM(T8:T31)</f>
        <v>0</v>
      </c>
      <c r="U32" s="6"/>
      <c r="V32" s="227">
        <f>SUM(V8:V31)</f>
        <v>0</v>
      </c>
      <c r="W32" s="10"/>
      <c r="X32" s="10"/>
      <c r="Y32" s="10"/>
      <c r="Z32" s="10"/>
      <c r="AA32" s="279"/>
      <c r="AB32" s="258">
        <f>SUM(AB8:AB31)</f>
        <v>0</v>
      </c>
      <c r="AC32" s="6"/>
      <c r="AD32" s="227">
        <f>SUM(AD8:AD31)</f>
        <v>0</v>
      </c>
      <c r="AE32" s="10"/>
      <c r="AF32" s="10"/>
      <c r="AG32" s="10"/>
      <c r="AH32" s="10"/>
      <c r="AI32" s="279"/>
      <c r="AJ32" s="258">
        <f>SUM(AJ8:AJ31)</f>
        <v>0</v>
      </c>
      <c r="AK32" s="6"/>
      <c r="AL32" s="227">
        <f>SUM(AL8:AL31)</f>
        <v>0</v>
      </c>
      <c r="AM32" s="10"/>
      <c r="AN32" s="10"/>
      <c r="AO32" s="10"/>
      <c r="AP32" s="10"/>
      <c r="AQ32" s="279"/>
      <c r="AR32" s="14">
        <f>SUM(AR8:AR31)</f>
        <v>0</v>
      </c>
      <c r="AS32" s="6"/>
      <c r="AT32" s="227">
        <f>SUM(AT8:AT31)</f>
        <v>0</v>
      </c>
      <c r="AU32" s="10"/>
      <c r="AV32" s="10"/>
      <c r="AW32" s="10"/>
      <c r="AX32" s="10"/>
      <c r="AY32" s="279"/>
      <c r="AZ32" s="37">
        <f>SUM(AZ8:AZ31)</f>
        <v>0</v>
      </c>
      <c r="BA32" s="328">
        <f>F32+N32+V32+AD32+AL32+AT32</f>
        <v>0</v>
      </c>
      <c r="BB32" s="315">
        <f>SUM(BB8:BB31)</f>
        <v>0</v>
      </c>
    </row>
    <row r="33" spans="1:53" x14ac:dyDescent="0.25">
      <c r="A33" s="26"/>
      <c r="B33" s="382" t="s">
        <v>329</v>
      </c>
      <c r="C33" s="9"/>
      <c r="D33" s="288"/>
      <c r="E33" s="8"/>
      <c r="F33" s="215"/>
      <c r="G33" s="215"/>
      <c r="H33" s="228">
        <f>SUM(H8:H31)</f>
        <v>0</v>
      </c>
      <c r="I33" s="215"/>
      <c r="J33" s="215"/>
      <c r="K33" s="300">
        <f>H33</f>
        <v>0</v>
      </c>
      <c r="L33" s="260"/>
      <c r="M33" s="8"/>
      <c r="N33" s="215"/>
      <c r="O33" s="215"/>
      <c r="P33" s="228">
        <f>SUM(P8:P31)</f>
        <v>0</v>
      </c>
      <c r="Q33" s="215"/>
      <c r="R33" s="215"/>
      <c r="S33" s="300">
        <f>P33</f>
        <v>0</v>
      </c>
      <c r="T33" s="260"/>
      <c r="U33" s="8"/>
      <c r="V33" s="215"/>
      <c r="W33" s="215"/>
      <c r="X33" s="228">
        <f>SUM(X8:X31)</f>
        <v>0</v>
      </c>
      <c r="Y33" s="215"/>
      <c r="Z33" s="215"/>
      <c r="AA33" s="300">
        <f>X33</f>
        <v>0</v>
      </c>
      <c r="AB33" s="260"/>
      <c r="AC33" s="8"/>
      <c r="AD33" s="215"/>
      <c r="AE33" s="215"/>
      <c r="AF33" s="228">
        <f>SUM(AF8:AF31)</f>
        <v>0</v>
      </c>
      <c r="AG33" s="215"/>
      <c r="AH33" s="215"/>
      <c r="AI33" s="300">
        <f>AF33</f>
        <v>0</v>
      </c>
      <c r="AJ33" s="260"/>
      <c r="AK33" s="8"/>
      <c r="AL33" s="215"/>
      <c r="AM33" s="215"/>
      <c r="AN33" s="228">
        <f>SUM(AN8:AN31)</f>
        <v>0</v>
      </c>
      <c r="AO33" s="215"/>
      <c r="AP33" s="215"/>
      <c r="AQ33" s="300">
        <f>AN33</f>
        <v>0</v>
      </c>
      <c r="AR33" s="15"/>
      <c r="AS33" s="8"/>
      <c r="AT33" s="215"/>
      <c r="AU33" s="215"/>
      <c r="AV33" s="228">
        <f>SUM(AV8:AV31)</f>
        <v>0</v>
      </c>
      <c r="AW33" s="215"/>
      <c r="AX33" s="215"/>
      <c r="AY33" s="300">
        <f>AV33</f>
        <v>0</v>
      </c>
      <c r="AZ33" s="40"/>
      <c r="BA33" s="305">
        <f>K33+S33+AA33+AI33+AQ33+AY33</f>
        <v>0</v>
      </c>
    </row>
    <row r="34" spans="1:53" hidden="1" x14ac:dyDescent="0.25">
      <c r="A34" s="26"/>
      <c r="B34" s="7" t="str">
        <f>Base!B34</f>
        <v>Insert line(s) &amp; title(s) for any other F/B rates</v>
      </c>
      <c r="C34" s="9"/>
      <c r="D34" s="289">
        <f>F32</f>
        <v>0</v>
      </c>
      <c r="E34" s="230">
        <v>0</v>
      </c>
      <c r="F34" s="215"/>
      <c r="G34" s="215"/>
      <c r="H34" s="215"/>
      <c r="I34" s="215"/>
      <c r="J34" s="215"/>
      <c r="K34" s="280">
        <f>D34*E34</f>
        <v>0</v>
      </c>
      <c r="L34" s="267">
        <f>N32</f>
        <v>0</v>
      </c>
      <c r="M34" s="230"/>
      <c r="N34" s="215"/>
      <c r="O34" s="215"/>
      <c r="P34" s="215"/>
      <c r="Q34" s="215"/>
      <c r="R34" s="215"/>
      <c r="S34" s="280">
        <f>L34*M34</f>
        <v>0</v>
      </c>
      <c r="T34" s="267">
        <f>V32</f>
        <v>0</v>
      </c>
      <c r="U34" s="230"/>
      <c r="V34" s="215"/>
      <c r="W34" s="215"/>
      <c r="X34" s="215"/>
      <c r="Y34" s="215"/>
      <c r="Z34" s="215"/>
      <c r="AA34" s="280">
        <f>T34*U34</f>
        <v>0</v>
      </c>
      <c r="AB34" s="267">
        <f>AD32</f>
        <v>0</v>
      </c>
      <c r="AC34" s="230"/>
      <c r="AD34" s="215"/>
      <c r="AE34" s="215"/>
      <c r="AF34" s="215"/>
      <c r="AG34" s="215"/>
      <c r="AH34" s="215"/>
      <c r="AI34" s="280">
        <f>AB34*AC34</f>
        <v>0</v>
      </c>
      <c r="AJ34" s="267">
        <f>AL32</f>
        <v>0</v>
      </c>
      <c r="AK34" s="230"/>
      <c r="AL34" s="215"/>
      <c r="AM34" s="215"/>
      <c r="AN34" s="215"/>
      <c r="AO34" s="215"/>
      <c r="AP34" s="215"/>
      <c r="AQ34" s="280">
        <f>AJ34*AK34</f>
        <v>0</v>
      </c>
      <c r="AR34" s="267">
        <f>AT32</f>
        <v>0</v>
      </c>
      <c r="AS34" s="230"/>
      <c r="AT34" s="215"/>
      <c r="AU34" s="215"/>
      <c r="AV34" s="215"/>
      <c r="AW34" s="215"/>
      <c r="AX34" s="215"/>
      <c r="AY34" s="280">
        <f>AR34*AS34</f>
        <v>0</v>
      </c>
      <c r="AZ34" s="40"/>
      <c r="BA34" s="305">
        <f>K34+S34+AA34+AI34+AQ34+AY34</f>
        <v>0</v>
      </c>
    </row>
    <row r="35" spans="1:53" x14ac:dyDescent="0.25">
      <c r="A35" s="26"/>
      <c r="B35" s="6" t="s">
        <v>48</v>
      </c>
      <c r="C35" s="10"/>
      <c r="D35" s="290"/>
      <c r="E35" s="6"/>
      <c r="F35" s="10"/>
      <c r="G35" s="10"/>
      <c r="H35" s="10"/>
      <c r="I35" s="10"/>
      <c r="J35" s="10"/>
      <c r="K35" s="279">
        <f>SUM(K33:K34)</f>
        <v>0</v>
      </c>
      <c r="L35" s="261"/>
      <c r="M35" s="6"/>
      <c r="N35" s="10"/>
      <c r="O35" s="10"/>
      <c r="P35" s="10"/>
      <c r="Q35" s="10"/>
      <c r="R35" s="10"/>
      <c r="S35" s="279">
        <f>SUM(S33:S34)</f>
        <v>0</v>
      </c>
      <c r="T35" s="261"/>
      <c r="U35" s="6"/>
      <c r="V35" s="10"/>
      <c r="W35" s="10"/>
      <c r="X35" s="10"/>
      <c r="Y35" s="10"/>
      <c r="Z35" s="10"/>
      <c r="AA35" s="279">
        <f>SUM(AA33:AA34)</f>
        <v>0</v>
      </c>
      <c r="AB35" s="261"/>
      <c r="AC35" s="6"/>
      <c r="AD35" s="10"/>
      <c r="AE35" s="10"/>
      <c r="AF35" s="10"/>
      <c r="AG35" s="10"/>
      <c r="AH35" s="10"/>
      <c r="AI35" s="279">
        <f>SUM(AI33:AI34)</f>
        <v>0</v>
      </c>
      <c r="AJ35" s="261"/>
      <c r="AK35" s="6"/>
      <c r="AL35" s="10"/>
      <c r="AM35" s="10"/>
      <c r="AN35" s="10"/>
      <c r="AO35" s="10"/>
      <c r="AP35" s="10"/>
      <c r="AQ35" s="279">
        <f>SUM(AQ33:AQ34)</f>
        <v>0</v>
      </c>
      <c r="AR35" s="16"/>
      <c r="AS35" s="6"/>
      <c r="AT35" s="10"/>
      <c r="AU35" s="10"/>
      <c r="AV35" s="10"/>
      <c r="AW35" s="10"/>
      <c r="AX35" s="10"/>
      <c r="AY35" s="279">
        <f>SUM(AY33:AY34)</f>
        <v>0</v>
      </c>
      <c r="AZ35" s="41"/>
      <c r="BA35" s="306">
        <f>SUM(D35:AY35)</f>
        <v>0</v>
      </c>
    </row>
    <row r="36" spans="1:53" x14ac:dyDescent="0.25">
      <c r="A36" s="26"/>
      <c r="B36" s="382" t="s">
        <v>331</v>
      </c>
      <c r="C36" s="9"/>
      <c r="D36" s="288"/>
      <c r="E36" s="8"/>
      <c r="F36" s="215"/>
      <c r="G36" s="215"/>
      <c r="H36" s="215"/>
      <c r="I36" s="215"/>
      <c r="J36" s="228">
        <f>SUM(J8:J31)</f>
        <v>0</v>
      </c>
      <c r="K36" s="300">
        <f>J36</f>
        <v>0</v>
      </c>
      <c r="L36" s="260"/>
      <c r="M36" s="8"/>
      <c r="N36" s="215"/>
      <c r="O36" s="215"/>
      <c r="P36" s="215"/>
      <c r="Q36" s="215"/>
      <c r="R36" s="228">
        <f>SUM(R8:R31)</f>
        <v>0</v>
      </c>
      <c r="S36" s="300">
        <f>R36</f>
        <v>0</v>
      </c>
      <c r="T36" s="260"/>
      <c r="U36" s="8"/>
      <c r="V36" s="215"/>
      <c r="W36" s="215"/>
      <c r="X36" s="215"/>
      <c r="Y36" s="215"/>
      <c r="Z36" s="228">
        <f>SUM(Z8:Z31)</f>
        <v>0</v>
      </c>
      <c r="AA36" s="300">
        <f>Z36</f>
        <v>0</v>
      </c>
      <c r="AB36" s="260"/>
      <c r="AC36" s="8"/>
      <c r="AD36" s="215"/>
      <c r="AE36" s="215"/>
      <c r="AF36" s="215"/>
      <c r="AG36" s="215"/>
      <c r="AH36" s="228">
        <f>SUM(AH8:AH31)</f>
        <v>0</v>
      </c>
      <c r="AI36" s="300">
        <f>AH36</f>
        <v>0</v>
      </c>
      <c r="AJ36" s="260"/>
      <c r="AK36" s="8"/>
      <c r="AL36" s="215"/>
      <c r="AM36" s="215"/>
      <c r="AN36" s="215"/>
      <c r="AO36" s="215"/>
      <c r="AP36" s="228">
        <f>SUM(AP8:AP31)</f>
        <v>0</v>
      </c>
      <c r="AQ36" s="300">
        <f>AP36</f>
        <v>0</v>
      </c>
      <c r="AR36" s="15"/>
      <c r="AS36" s="8"/>
      <c r="AT36" s="215"/>
      <c r="AU36" s="215"/>
      <c r="AV36" s="215"/>
      <c r="AW36" s="215"/>
      <c r="AX36" s="228">
        <f>SUM(AX8:AX31)</f>
        <v>0</v>
      </c>
      <c r="AY36" s="300">
        <f>AX36</f>
        <v>0</v>
      </c>
      <c r="AZ36" s="40"/>
      <c r="BA36" s="305">
        <f>K36+S36+AA36+AI36+AQ36+AY36</f>
        <v>0</v>
      </c>
    </row>
    <row r="37" spans="1:53" hidden="1" x14ac:dyDescent="0.25">
      <c r="A37" s="26"/>
      <c r="B37" s="7" t="str">
        <f>Base!B37</f>
        <v>Insert line(s) &amp; title(s) for any other O/H rates</v>
      </c>
      <c r="C37" s="9"/>
      <c r="D37" s="289">
        <f>F32+K35</f>
        <v>0</v>
      </c>
      <c r="E37" s="230">
        <v>0</v>
      </c>
      <c r="F37" s="215"/>
      <c r="G37" s="215"/>
      <c r="H37" s="215"/>
      <c r="I37" s="215"/>
      <c r="J37" s="215"/>
      <c r="K37" s="280">
        <f>D37*E37</f>
        <v>0</v>
      </c>
      <c r="L37" s="267">
        <f>N32+S35</f>
        <v>0</v>
      </c>
      <c r="M37" s="230"/>
      <c r="N37" s="215"/>
      <c r="O37" s="215"/>
      <c r="P37" s="215"/>
      <c r="Q37" s="215"/>
      <c r="R37" s="215"/>
      <c r="S37" s="280">
        <f>L37*M37</f>
        <v>0</v>
      </c>
      <c r="T37" s="267">
        <f>V32+AA35</f>
        <v>0</v>
      </c>
      <c r="U37" s="230"/>
      <c r="V37" s="215"/>
      <c r="W37" s="215"/>
      <c r="X37" s="215"/>
      <c r="Y37" s="215"/>
      <c r="Z37" s="215"/>
      <c r="AA37" s="280">
        <f>T37*U37</f>
        <v>0</v>
      </c>
      <c r="AB37" s="267">
        <f>AD32+AI35</f>
        <v>0</v>
      </c>
      <c r="AC37" s="230"/>
      <c r="AD37" s="215"/>
      <c r="AE37" s="215"/>
      <c r="AF37" s="215"/>
      <c r="AG37" s="215"/>
      <c r="AH37" s="215"/>
      <c r="AI37" s="280">
        <f>AB37*AC37</f>
        <v>0</v>
      </c>
      <c r="AJ37" s="267">
        <f>AL32+AQ35</f>
        <v>0</v>
      </c>
      <c r="AK37" s="230"/>
      <c r="AL37" s="215"/>
      <c r="AM37" s="215"/>
      <c r="AN37" s="215"/>
      <c r="AO37" s="215"/>
      <c r="AP37" s="215"/>
      <c r="AQ37" s="280">
        <f>AJ37*AK37</f>
        <v>0</v>
      </c>
      <c r="AR37" s="267">
        <f>AT32+AY35</f>
        <v>0</v>
      </c>
      <c r="AS37" s="230"/>
      <c r="AT37" s="215"/>
      <c r="AU37" s="215"/>
      <c r="AV37" s="215"/>
      <c r="AW37" s="215"/>
      <c r="AX37" s="215"/>
      <c r="AY37" s="280">
        <f>AR37*AS37</f>
        <v>0</v>
      </c>
      <c r="AZ37" s="40"/>
      <c r="BA37" s="305">
        <f>K37+S37+AA37+AI37+AQ37+AY37</f>
        <v>0</v>
      </c>
    </row>
    <row r="38" spans="1:53" x14ac:dyDescent="0.25">
      <c r="A38" s="26"/>
      <c r="B38" s="6" t="s">
        <v>49</v>
      </c>
      <c r="C38" s="10"/>
      <c r="D38" s="290"/>
      <c r="E38" s="6"/>
      <c r="F38" s="10"/>
      <c r="G38" s="10"/>
      <c r="H38" s="10"/>
      <c r="I38" s="10"/>
      <c r="J38" s="10"/>
      <c r="K38" s="279">
        <f>SUM(K36:K37)</f>
        <v>0</v>
      </c>
      <c r="L38" s="261"/>
      <c r="M38" s="6"/>
      <c r="N38" s="10"/>
      <c r="O38" s="10"/>
      <c r="P38" s="10"/>
      <c r="Q38" s="10"/>
      <c r="R38" s="10"/>
      <c r="S38" s="279">
        <f>SUM(S36:S37)</f>
        <v>0</v>
      </c>
      <c r="T38" s="261"/>
      <c r="U38" s="6"/>
      <c r="V38" s="10"/>
      <c r="W38" s="10"/>
      <c r="X38" s="10"/>
      <c r="Y38" s="10"/>
      <c r="Z38" s="10"/>
      <c r="AA38" s="279">
        <f>SUM(AA36:AA37)</f>
        <v>0</v>
      </c>
      <c r="AB38" s="261"/>
      <c r="AC38" s="6"/>
      <c r="AD38" s="10"/>
      <c r="AE38" s="10"/>
      <c r="AF38" s="10"/>
      <c r="AG38" s="10"/>
      <c r="AH38" s="10"/>
      <c r="AI38" s="279">
        <f>SUM(AI36:AI37)</f>
        <v>0</v>
      </c>
      <c r="AJ38" s="261"/>
      <c r="AK38" s="6"/>
      <c r="AL38" s="10"/>
      <c r="AM38" s="10"/>
      <c r="AN38" s="10"/>
      <c r="AO38" s="10"/>
      <c r="AP38" s="10"/>
      <c r="AQ38" s="279">
        <f>SUM(AQ36:AQ37)</f>
        <v>0</v>
      </c>
      <c r="AR38" s="16"/>
      <c r="AS38" s="6"/>
      <c r="AT38" s="10"/>
      <c r="AU38" s="10"/>
      <c r="AV38" s="10"/>
      <c r="AW38" s="10"/>
      <c r="AX38" s="10"/>
      <c r="AY38" s="279">
        <f>SUM(AY36:AY37)</f>
        <v>0</v>
      </c>
      <c r="AZ38" s="41"/>
      <c r="BA38" s="306">
        <f>K38+S38+AA38+AI38+AQ38+AY38</f>
        <v>0</v>
      </c>
    </row>
    <row r="39" spans="1:53" x14ac:dyDescent="0.25">
      <c r="A39" s="26" t="s">
        <v>70</v>
      </c>
      <c r="B39" s="2"/>
      <c r="C39" s="32" t="s">
        <v>28</v>
      </c>
      <c r="D39" s="287"/>
      <c r="E39" s="2"/>
      <c r="F39" s="9"/>
      <c r="G39" s="9"/>
      <c r="H39" s="9"/>
      <c r="I39" s="9"/>
      <c r="J39" s="9"/>
      <c r="K39" s="280"/>
      <c r="L39" s="259"/>
      <c r="M39" s="2"/>
      <c r="N39" s="9"/>
      <c r="O39" s="9"/>
      <c r="P39" s="9"/>
      <c r="Q39" s="9"/>
      <c r="R39" s="9"/>
      <c r="S39" s="280"/>
      <c r="T39" s="259"/>
      <c r="U39" s="2"/>
      <c r="V39" s="9"/>
      <c r="W39" s="9"/>
      <c r="X39" s="9"/>
      <c r="Y39" s="9"/>
      <c r="Z39" s="9"/>
      <c r="AA39" s="280"/>
      <c r="AB39" s="259"/>
      <c r="AC39" s="259"/>
      <c r="AD39" s="259"/>
      <c r="AE39" s="259"/>
      <c r="AF39" s="259"/>
      <c r="AG39" s="259"/>
      <c r="AH39" s="9"/>
      <c r="AI39" s="280"/>
      <c r="AJ39" s="259"/>
      <c r="AK39" s="259"/>
      <c r="AL39" s="259"/>
      <c r="AM39" s="259"/>
      <c r="AN39" s="259"/>
      <c r="AO39" s="259"/>
      <c r="AP39" s="9"/>
      <c r="AQ39" s="311"/>
      <c r="AR39" s="11"/>
      <c r="AS39" s="259"/>
      <c r="AT39" s="259"/>
      <c r="AU39" s="259"/>
      <c r="AV39" s="259"/>
      <c r="AW39" s="259"/>
      <c r="AX39" s="9"/>
      <c r="AY39" s="280"/>
      <c r="AZ39" s="321"/>
      <c r="BA39" s="305"/>
    </row>
    <row r="40" spans="1:53" ht="13" x14ac:dyDescent="0.3">
      <c r="A40" s="11"/>
      <c r="B40" s="382" t="str">
        <f>Base!B40</f>
        <v>Subcontract/Interorganizational Name - #01</v>
      </c>
      <c r="C40" s="283" t="s">
        <v>110</v>
      </c>
      <c r="D40" s="335"/>
      <c r="E40" s="333"/>
      <c r="F40" s="334"/>
      <c r="G40" s="334"/>
      <c r="H40" s="334"/>
      <c r="I40" s="334"/>
      <c r="J40" s="334"/>
      <c r="K40" s="278">
        <v>0</v>
      </c>
      <c r="L40" s="332"/>
      <c r="M40" s="333"/>
      <c r="N40" s="334"/>
      <c r="O40" s="334"/>
      <c r="P40" s="334"/>
      <c r="Q40" s="334"/>
      <c r="R40" s="334"/>
      <c r="S40" s="278">
        <v>0</v>
      </c>
      <c r="T40" s="332"/>
      <c r="U40" s="333"/>
      <c r="V40" s="334"/>
      <c r="W40" s="334"/>
      <c r="X40" s="334"/>
      <c r="Y40" s="334"/>
      <c r="Z40" s="334"/>
      <c r="AA40" s="278">
        <v>0</v>
      </c>
      <c r="AB40" s="332"/>
      <c r="AC40" s="333"/>
      <c r="AD40" s="334"/>
      <c r="AE40" s="334"/>
      <c r="AF40" s="334"/>
      <c r="AG40" s="334"/>
      <c r="AH40" s="334"/>
      <c r="AI40" s="278">
        <v>0</v>
      </c>
      <c r="AJ40" s="332"/>
      <c r="AK40" s="333"/>
      <c r="AL40" s="334"/>
      <c r="AM40" s="334"/>
      <c r="AN40" s="334"/>
      <c r="AO40" s="334"/>
      <c r="AP40" s="334"/>
      <c r="AQ40" s="278">
        <v>0</v>
      </c>
      <c r="AR40" s="336"/>
      <c r="AS40" s="332"/>
      <c r="AT40" s="332"/>
      <c r="AU40" s="332"/>
      <c r="AV40" s="332"/>
      <c r="AW40" s="332"/>
      <c r="AX40" s="334"/>
      <c r="AY40" s="278">
        <v>0</v>
      </c>
      <c r="AZ40" s="322"/>
      <c r="BA40" s="305">
        <f>K40+S40+AA40+AI40+AQ40+AY40</f>
        <v>0</v>
      </c>
    </row>
    <row r="41" spans="1:53" ht="13" x14ac:dyDescent="0.3">
      <c r="A41" s="11"/>
      <c r="B41" s="382" t="str">
        <f>Base!B41</f>
        <v>Subcontract/Interorganizational Name - #02</v>
      </c>
      <c r="C41" s="283" t="s">
        <v>110</v>
      </c>
      <c r="D41" s="335"/>
      <c r="E41" s="333"/>
      <c r="F41" s="334"/>
      <c r="G41" s="334"/>
      <c r="H41" s="334"/>
      <c r="I41" s="334"/>
      <c r="J41" s="334"/>
      <c r="K41" s="278"/>
      <c r="L41" s="332"/>
      <c r="M41" s="333"/>
      <c r="N41" s="334"/>
      <c r="O41" s="334"/>
      <c r="P41" s="334"/>
      <c r="Q41" s="334"/>
      <c r="R41" s="334"/>
      <c r="S41" s="278">
        <v>0</v>
      </c>
      <c r="T41" s="332"/>
      <c r="U41" s="333"/>
      <c r="V41" s="334"/>
      <c r="W41" s="334"/>
      <c r="X41" s="334"/>
      <c r="Y41" s="334"/>
      <c r="Z41" s="334"/>
      <c r="AA41" s="278">
        <v>0</v>
      </c>
      <c r="AB41" s="332"/>
      <c r="AC41" s="333"/>
      <c r="AD41" s="334"/>
      <c r="AE41" s="334"/>
      <c r="AF41" s="334"/>
      <c r="AG41" s="334"/>
      <c r="AH41" s="334"/>
      <c r="AI41" s="278">
        <v>0</v>
      </c>
      <c r="AJ41" s="332"/>
      <c r="AK41" s="333"/>
      <c r="AL41" s="334"/>
      <c r="AM41" s="334"/>
      <c r="AN41" s="334"/>
      <c r="AO41" s="334"/>
      <c r="AP41" s="334"/>
      <c r="AQ41" s="278"/>
      <c r="AR41" s="336"/>
      <c r="AS41" s="332"/>
      <c r="AT41" s="332"/>
      <c r="AU41" s="332"/>
      <c r="AV41" s="332"/>
      <c r="AW41" s="332"/>
      <c r="AX41" s="334"/>
      <c r="AY41" s="278"/>
      <c r="AZ41" s="322"/>
      <c r="BA41" s="305">
        <f>K41+S41+AA41+AI41+AQ41+AY41</f>
        <v>0</v>
      </c>
    </row>
    <row r="42" spans="1:53" ht="13" x14ac:dyDescent="0.3">
      <c r="A42" s="11"/>
      <c r="B42" s="382" t="str">
        <f>Base!B42</f>
        <v>Subcontract/Interorganizational Name - #03</v>
      </c>
      <c r="C42" s="283" t="s">
        <v>110</v>
      </c>
      <c r="D42" s="335"/>
      <c r="E42" s="333"/>
      <c r="F42" s="334"/>
      <c r="G42" s="334"/>
      <c r="H42" s="334"/>
      <c r="I42" s="334"/>
      <c r="J42" s="334"/>
      <c r="K42" s="278"/>
      <c r="L42" s="332"/>
      <c r="M42" s="333"/>
      <c r="N42" s="334"/>
      <c r="O42" s="334"/>
      <c r="P42" s="334"/>
      <c r="Q42" s="334"/>
      <c r="R42" s="334"/>
      <c r="S42" s="278">
        <v>0</v>
      </c>
      <c r="T42" s="332"/>
      <c r="U42" s="333"/>
      <c r="V42" s="334"/>
      <c r="W42" s="334"/>
      <c r="X42" s="334"/>
      <c r="Y42" s="334"/>
      <c r="Z42" s="334"/>
      <c r="AA42" s="278">
        <v>0</v>
      </c>
      <c r="AB42" s="332"/>
      <c r="AC42" s="333"/>
      <c r="AD42" s="334"/>
      <c r="AE42" s="334"/>
      <c r="AF42" s="334"/>
      <c r="AG42" s="334"/>
      <c r="AH42" s="334"/>
      <c r="AI42" s="278">
        <v>0</v>
      </c>
      <c r="AJ42" s="332"/>
      <c r="AK42" s="333"/>
      <c r="AL42" s="334"/>
      <c r="AM42" s="334"/>
      <c r="AN42" s="334"/>
      <c r="AO42" s="334"/>
      <c r="AP42" s="334"/>
      <c r="AQ42" s="278"/>
      <c r="AR42" s="336"/>
      <c r="AS42" s="332"/>
      <c r="AT42" s="332"/>
      <c r="AU42" s="332"/>
      <c r="AV42" s="332"/>
      <c r="AW42" s="332"/>
      <c r="AX42" s="334"/>
      <c r="AY42" s="278"/>
      <c r="AZ42" s="322"/>
      <c r="BA42" s="305">
        <f>K42+S42+AA42+AI42+AQ42+AY42</f>
        <v>0</v>
      </c>
    </row>
    <row r="43" spans="1:53" ht="23" x14ac:dyDescent="0.3">
      <c r="A43" s="11"/>
      <c r="B43" s="382" t="str">
        <f>Base!B43</f>
        <v xml:space="preserve">Insert line(s) for any additional Subcontractors/Interorganizational </v>
      </c>
      <c r="C43" s="283" t="s">
        <v>110</v>
      </c>
      <c r="D43" s="335"/>
      <c r="E43" s="333"/>
      <c r="F43" s="334"/>
      <c r="G43" s="334"/>
      <c r="H43" s="334"/>
      <c r="I43" s="334"/>
      <c r="J43" s="334"/>
      <c r="K43" s="278"/>
      <c r="L43" s="332"/>
      <c r="M43" s="333"/>
      <c r="N43" s="334"/>
      <c r="O43" s="334"/>
      <c r="P43" s="334"/>
      <c r="Q43" s="334"/>
      <c r="R43" s="334"/>
      <c r="S43" s="278">
        <v>0</v>
      </c>
      <c r="T43" s="332"/>
      <c r="U43" s="333"/>
      <c r="V43" s="334"/>
      <c r="W43" s="334"/>
      <c r="X43" s="334"/>
      <c r="Y43" s="334"/>
      <c r="Z43" s="334"/>
      <c r="AA43" s="278">
        <v>0</v>
      </c>
      <c r="AB43" s="332"/>
      <c r="AC43" s="333"/>
      <c r="AD43" s="334"/>
      <c r="AE43" s="334"/>
      <c r="AF43" s="334"/>
      <c r="AG43" s="334"/>
      <c r="AH43" s="334"/>
      <c r="AI43" s="278">
        <v>0</v>
      </c>
      <c r="AJ43" s="332"/>
      <c r="AK43" s="333"/>
      <c r="AL43" s="334"/>
      <c r="AM43" s="334"/>
      <c r="AN43" s="334"/>
      <c r="AO43" s="334"/>
      <c r="AP43" s="334"/>
      <c r="AQ43" s="278"/>
      <c r="AR43" s="336"/>
      <c r="AS43" s="332"/>
      <c r="AT43" s="332"/>
      <c r="AU43" s="332"/>
      <c r="AV43" s="332"/>
      <c r="AW43" s="332"/>
      <c r="AX43" s="334"/>
      <c r="AY43" s="278"/>
      <c r="AZ43" s="322"/>
      <c r="BA43" s="305">
        <f>K43+S43+AA43+AI43+AQ43+AY43</f>
        <v>0</v>
      </c>
    </row>
    <row r="44" spans="1:53" x14ac:dyDescent="0.25">
      <c r="A44" s="11"/>
      <c r="B44" s="6" t="s">
        <v>86</v>
      </c>
      <c r="C44" s="150"/>
      <c r="D44" s="290"/>
      <c r="E44" s="6"/>
      <c r="F44" s="10"/>
      <c r="G44" s="10"/>
      <c r="H44" s="10"/>
      <c r="I44" s="10"/>
      <c r="J44" s="10"/>
      <c r="K44" s="279">
        <f>SUM(K39:K43)</f>
        <v>0</v>
      </c>
      <c r="L44" s="261"/>
      <c r="M44" s="6"/>
      <c r="N44" s="10"/>
      <c r="O44" s="10"/>
      <c r="P44" s="10"/>
      <c r="Q44" s="10"/>
      <c r="R44" s="10"/>
      <c r="S44" s="279">
        <f>SUM(S39:S43)</f>
        <v>0</v>
      </c>
      <c r="T44" s="261"/>
      <c r="U44" s="6"/>
      <c r="V44" s="10"/>
      <c r="W44" s="10"/>
      <c r="X44" s="10"/>
      <c r="Y44" s="10"/>
      <c r="Z44" s="10"/>
      <c r="AA44" s="279">
        <f>SUM(AA39:AA43)</f>
        <v>0</v>
      </c>
      <c r="AB44" s="261"/>
      <c r="AC44" s="6"/>
      <c r="AD44" s="10"/>
      <c r="AE44" s="10"/>
      <c r="AF44" s="10"/>
      <c r="AG44" s="10"/>
      <c r="AH44" s="10"/>
      <c r="AI44" s="279">
        <f>SUM(AI39:AI43)</f>
        <v>0</v>
      </c>
      <c r="AJ44" s="261"/>
      <c r="AK44" s="6"/>
      <c r="AL44" s="10"/>
      <c r="AM44" s="10"/>
      <c r="AN44" s="10"/>
      <c r="AO44" s="10"/>
      <c r="AP44" s="10"/>
      <c r="AQ44" s="279">
        <f>SUM(AQ39:AQ43)</f>
        <v>0</v>
      </c>
      <c r="AR44" s="16"/>
      <c r="AS44" s="261"/>
      <c r="AT44" s="261"/>
      <c r="AU44" s="261"/>
      <c r="AV44" s="261"/>
      <c r="AW44" s="261"/>
      <c r="AX44" s="10"/>
      <c r="AY44" s="279">
        <f>SUM(AY39:AY43)</f>
        <v>0</v>
      </c>
      <c r="AZ44" s="323"/>
      <c r="BA44" s="306">
        <f>K44+S44+AA44+AI44+AQ44+AY44</f>
        <v>0</v>
      </c>
    </row>
    <row r="45" spans="1:53" x14ac:dyDescent="0.25">
      <c r="A45" s="26" t="s">
        <v>29</v>
      </c>
      <c r="B45" s="2"/>
      <c r="C45" s="284"/>
      <c r="D45" s="379" t="s">
        <v>334</v>
      </c>
      <c r="E45" s="380" t="s">
        <v>346</v>
      </c>
      <c r="F45" s="9"/>
      <c r="G45" s="9"/>
      <c r="H45" s="9"/>
      <c r="I45" s="9"/>
      <c r="J45" s="9"/>
      <c r="K45" s="280"/>
      <c r="L45" s="379" t="s">
        <v>334</v>
      </c>
      <c r="M45" s="380" t="s">
        <v>346</v>
      </c>
      <c r="N45" s="9"/>
      <c r="O45" s="9"/>
      <c r="P45" s="9"/>
      <c r="Q45" s="9"/>
      <c r="R45" s="9"/>
      <c r="S45" s="280"/>
      <c r="T45" s="379" t="s">
        <v>334</v>
      </c>
      <c r="U45" s="380" t="s">
        <v>346</v>
      </c>
      <c r="V45" s="9"/>
      <c r="W45" s="9"/>
      <c r="X45" s="9"/>
      <c r="Y45" s="9"/>
      <c r="Z45" s="9"/>
      <c r="AA45" s="280"/>
      <c r="AB45" s="379" t="s">
        <v>334</v>
      </c>
      <c r="AC45" s="380" t="s">
        <v>346</v>
      </c>
      <c r="AD45" s="9"/>
      <c r="AE45" s="9"/>
      <c r="AF45" s="9"/>
      <c r="AG45" s="9"/>
      <c r="AH45" s="9"/>
      <c r="AI45" s="280"/>
      <c r="AJ45" s="379" t="s">
        <v>334</v>
      </c>
      <c r="AK45" s="380" t="s">
        <v>346</v>
      </c>
      <c r="AL45" s="9"/>
      <c r="AM45" s="9"/>
      <c r="AN45" s="9"/>
      <c r="AO45" s="9"/>
      <c r="AP45" s="9"/>
      <c r="AQ45" s="280"/>
      <c r="AR45" s="379" t="s">
        <v>334</v>
      </c>
      <c r="AS45" s="380" t="s">
        <v>346</v>
      </c>
      <c r="AT45" s="259"/>
      <c r="AU45" s="259"/>
      <c r="AV45" s="259"/>
      <c r="AW45" s="259"/>
      <c r="AX45" s="9"/>
      <c r="AY45" s="280"/>
      <c r="AZ45" s="321"/>
      <c r="BA45" s="305"/>
    </row>
    <row r="46" spans="1:53" ht="13" x14ac:dyDescent="0.3">
      <c r="A46" s="11"/>
      <c r="B46" s="382" t="str">
        <f>Base!B46</f>
        <v>Consultant Name - #01</v>
      </c>
      <c r="C46" s="148" t="s">
        <v>111</v>
      </c>
      <c r="D46" s="285">
        <v>0</v>
      </c>
      <c r="E46" s="274">
        <v>0</v>
      </c>
      <c r="F46" s="331"/>
      <c r="G46" s="331"/>
      <c r="H46" s="331"/>
      <c r="I46" s="331"/>
      <c r="J46" s="331"/>
      <c r="K46" s="300">
        <f>D46*E46</f>
        <v>0</v>
      </c>
      <c r="L46" s="266">
        <v>0</v>
      </c>
      <c r="M46" s="274">
        <v>0</v>
      </c>
      <c r="N46" s="331"/>
      <c r="O46" s="331"/>
      <c r="P46" s="331"/>
      <c r="Q46" s="331"/>
      <c r="R46" s="331"/>
      <c r="S46" s="300">
        <f>L46*M46</f>
        <v>0</v>
      </c>
      <c r="T46" s="266">
        <v>0</v>
      </c>
      <c r="U46" s="274">
        <v>0</v>
      </c>
      <c r="V46" s="331"/>
      <c r="W46" s="331"/>
      <c r="X46" s="331"/>
      <c r="Y46" s="331"/>
      <c r="Z46" s="331"/>
      <c r="AA46" s="300">
        <f>T46*U46</f>
        <v>0</v>
      </c>
      <c r="AB46" s="266">
        <v>0</v>
      </c>
      <c r="AC46" s="274">
        <v>0</v>
      </c>
      <c r="AD46" s="331"/>
      <c r="AE46" s="331"/>
      <c r="AF46" s="331"/>
      <c r="AG46" s="331"/>
      <c r="AH46" s="331"/>
      <c r="AI46" s="300">
        <f>AB46*AC46</f>
        <v>0</v>
      </c>
      <c r="AJ46" s="266">
        <v>0</v>
      </c>
      <c r="AK46" s="274">
        <v>0</v>
      </c>
      <c r="AL46" s="331"/>
      <c r="AM46" s="331"/>
      <c r="AN46" s="331"/>
      <c r="AO46" s="331"/>
      <c r="AP46" s="331"/>
      <c r="AQ46" s="300">
        <f>AJ46*AK46</f>
        <v>0</v>
      </c>
      <c r="AR46" s="231">
        <v>0</v>
      </c>
      <c r="AS46" s="269">
        <v>0</v>
      </c>
      <c r="AT46" s="337"/>
      <c r="AU46" s="337"/>
      <c r="AV46" s="337"/>
      <c r="AW46" s="337"/>
      <c r="AX46" s="331"/>
      <c r="AY46" s="300">
        <f>AR46*AS46</f>
        <v>0</v>
      </c>
      <c r="AZ46" s="322"/>
      <c r="BA46" s="305">
        <f>K46+S46+AA46+AI46+AQ46+AY46</f>
        <v>0</v>
      </c>
    </row>
    <row r="47" spans="1:53" ht="13" x14ac:dyDescent="0.3">
      <c r="A47" s="11"/>
      <c r="B47" s="382" t="str">
        <f>Base!B47</f>
        <v>Consultant Name - #02</v>
      </c>
      <c r="C47" s="148" t="s">
        <v>111</v>
      </c>
      <c r="D47" s="285"/>
      <c r="E47" s="274"/>
      <c r="F47" s="331"/>
      <c r="G47" s="331"/>
      <c r="H47" s="331"/>
      <c r="I47" s="331"/>
      <c r="J47" s="331"/>
      <c r="K47" s="300">
        <f t="shared" ref="K47:K49" si="27">D47*E47</f>
        <v>0</v>
      </c>
      <c r="L47" s="266"/>
      <c r="M47" s="274"/>
      <c r="N47" s="331"/>
      <c r="O47" s="331"/>
      <c r="P47" s="331"/>
      <c r="Q47" s="331"/>
      <c r="R47" s="331"/>
      <c r="S47" s="300">
        <f t="shared" ref="S47:S49" si="28">L47*M47</f>
        <v>0</v>
      </c>
      <c r="T47" s="266"/>
      <c r="U47" s="274"/>
      <c r="V47" s="331"/>
      <c r="W47" s="331"/>
      <c r="X47" s="331"/>
      <c r="Y47" s="331"/>
      <c r="Z47" s="331"/>
      <c r="AA47" s="300">
        <f t="shared" ref="AA47:AA49" si="29">T47*U47</f>
        <v>0</v>
      </c>
      <c r="AB47" s="266"/>
      <c r="AC47" s="274"/>
      <c r="AD47" s="331"/>
      <c r="AE47" s="331"/>
      <c r="AF47" s="331"/>
      <c r="AG47" s="331"/>
      <c r="AH47" s="331"/>
      <c r="AI47" s="300">
        <f t="shared" ref="AI47:AI49" si="30">AB47*AC47</f>
        <v>0</v>
      </c>
      <c r="AJ47" s="266"/>
      <c r="AK47" s="274"/>
      <c r="AL47" s="331"/>
      <c r="AM47" s="331"/>
      <c r="AN47" s="331"/>
      <c r="AO47" s="331"/>
      <c r="AP47" s="331"/>
      <c r="AQ47" s="300">
        <f t="shared" ref="AQ47:AQ49" si="31">AJ47*AK47</f>
        <v>0</v>
      </c>
      <c r="AR47" s="231"/>
      <c r="AS47" s="269"/>
      <c r="AT47" s="337"/>
      <c r="AU47" s="337"/>
      <c r="AV47" s="337"/>
      <c r="AW47" s="337"/>
      <c r="AX47" s="331"/>
      <c r="AY47" s="300">
        <f t="shared" ref="AY47:AY49" si="32">AR47*AS47</f>
        <v>0</v>
      </c>
      <c r="AZ47" s="322"/>
      <c r="BA47" s="305">
        <f>K47+S47+AA47+AI47+AQ47+AY47</f>
        <v>0</v>
      </c>
    </row>
    <row r="48" spans="1:53" ht="13" x14ac:dyDescent="0.3">
      <c r="A48" s="11"/>
      <c r="B48" s="382" t="str">
        <f>Base!B48</f>
        <v>Consultant Name - #03</v>
      </c>
      <c r="C48" s="148" t="s">
        <v>111</v>
      </c>
      <c r="D48" s="285"/>
      <c r="E48" s="274"/>
      <c r="F48" s="331"/>
      <c r="G48" s="331"/>
      <c r="H48" s="331"/>
      <c r="I48" s="331"/>
      <c r="J48" s="331"/>
      <c r="K48" s="300">
        <f t="shared" si="27"/>
        <v>0</v>
      </c>
      <c r="L48" s="266"/>
      <c r="M48" s="274"/>
      <c r="N48" s="331"/>
      <c r="O48" s="331"/>
      <c r="P48" s="331"/>
      <c r="Q48" s="331"/>
      <c r="R48" s="331"/>
      <c r="S48" s="300">
        <f t="shared" si="28"/>
        <v>0</v>
      </c>
      <c r="T48" s="266"/>
      <c r="U48" s="274"/>
      <c r="V48" s="331"/>
      <c r="W48" s="331"/>
      <c r="X48" s="331"/>
      <c r="Y48" s="331"/>
      <c r="Z48" s="331"/>
      <c r="AA48" s="300">
        <f t="shared" si="29"/>
        <v>0</v>
      </c>
      <c r="AB48" s="266"/>
      <c r="AC48" s="274"/>
      <c r="AD48" s="331"/>
      <c r="AE48" s="331"/>
      <c r="AF48" s="331"/>
      <c r="AG48" s="331"/>
      <c r="AH48" s="331"/>
      <c r="AI48" s="300">
        <f t="shared" si="30"/>
        <v>0</v>
      </c>
      <c r="AJ48" s="266"/>
      <c r="AK48" s="274"/>
      <c r="AL48" s="331"/>
      <c r="AM48" s="331"/>
      <c r="AN48" s="331"/>
      <c r="AO48" s="331"/>
      <c r="AP48" s="331"/>
      <c r="AQ48" s="300">
        <f t="shared" si="31"/>
        <v>0</v>
      </c>
      <c r="AR48" s="231"/>
      <c r="AS48" s="269"/>
      <c r="AT48" s="337"/>
      <c r="AU48" s="337"/>
      <c r="AV48" s="337"/>
      <c r="AW48" s="337"/>
      <c r="AX48" s="331"/>
      <c r="AY48" s="300">
        <f t="shared" si="32"/>
        <v>0</v>
      </c>
      <c r="AZ48" s="322"/>
      <c r="BA48" s="305">
        <f>K48+S48+AA48+AI48+AQ48+AY48</f>
        <v>0</v>
      </c>
    </row>
    <row r="49" spans="1:53" ht="13" x14ac:dyDescent="0.3">
      <c r="A49" s="11"/>
      <c r="B49" s="382" t="str">
        <f>Base!B49</f>
        <v>Insert line(s) for any additional Consultants</v>
      </c>
      <c r="C49" s="148" t="s">
        <v>111</v>
      </c>
      <c r="D49" s="285"/>
      <c r="E49" s="274"/>
      <c r="F49" s="331"/>
      <c r="G49" s="331"/>
      <c r="H49" s="331"/>
      <c r="I49" s="331"/>
      <c r="J49" s="331"/>
      <c r="K49" s="300">
        <f t="shared" si="27"/>
        <v>0</v>
      </c>
      <c r="L49" s="266"/>
      <c r="M49" s="274"/>
      <c r="N49" s="331"/>
      <c r="O49" s="331"/>
      <c r="P49" s="331"/>
      <c r="Q49" s="331"/>
      <c r="R49" s="331"/>
      <c r="S49" s="300">
        <f t="shared" si="28"/>
        <v>0</v>
      </c>
      <c r="T49" s="266"/>
      <c r="U49" s="274"/>
      <c r="V49" s="331"/>
      <c r="W49" s="331"/>
      <c r="X49" s="331"/>
      <c r="Y49" s="331"/>
      <c r="Z49" s="331"/>
      <c r="AA49" s="300">
        <f t="shared" si="29"/>
        <v>0</v>
      </c>
      <c r="AB49" s="266"/>
      <c r="AC49" s="274"/>
      <c r="AD49" s="331"/>
      <c r="AE49" s="331"/>
      <c r="AF49" s="331"/>
      <c r="AG49" s="331"/>
      <c r="AH49" s="331"/>
      <c r="AI49" s="300">
        <f t="shared" si="30"/>
        <v>0</v>
      </c>
      <c r="AJ49" s="266"/>
      <c r="AK49" s="274"/>
      <c r="AL49" s="331"/>
      <c r="AM49" s="331"/>
      <c r="AN49" s="331"/>
      <c r="AO49" s="331"/>
      <c r="AP49" s="331"/>
      <c r="AQ49" s="300">
        <f t="shared" si="31"/>
        <v>0</v>
      </c>
      <c r="AR49" s="231"/>
      <c r="AS49" s="269"/>
      <c r="AT49" s="337"/>
      <c r="AU49" s="337"/>
      <c r="AV49" s="337"/>
      <c r="AW49" s="337"/>
      <c r="AX49" s="331"/>
      <c r="AY49" s="300">
        <f t="shared" si="32"/>
        <v>0</v>
      </c>
      <c r="AZ49" s="322"/>
      <c r="BA49" s="305">
        <f>K49+S49+AA49+AI49+AQ49+AY49</f>
        <v>0</v>
      </c>
    </row>
    <row r="50" spans="1:53" x14ac:dyDescent="0.25">
      <c r="A50" s="11"/>
      <c r="B50" s="6" t="s">
        <v>87</v>
      </c>
      <c r="C50" s="150"/>
      <c r="D50" s="290"/>
      <c r="E50" s="6"/>
      <c r="F50" s="10"/>
      <c r="G50" s="10"/>
      <c r="H50" s="10"/>
      <c r="I50" s="10"/>
      <c r="J50" s="10"/>
      <c r="K50" s="279">
        <f>SUM(K45:K49)</f>
        <v>0</v>
      </c>
      <c r="L50" s="261"/>
      <c r="M50" s="6"/>
      <c r="N50" s="10"/>
      <c r="O50" s="10"/>
      <c r="P50" s="10"/>
      <c r="Q50" s="10"/>
      <c r="R50" s="10"/>
      <c r="S50" s="279">
        <f>SUM(S45:S49)</f>
        <v>0</v>
      </c>
      <c r="T50" s="261"/>
      <c r="U50" s="6"/>
      <c r="V50" s="10"/>
      <c r="W50" s="10"/>
      <c r="X50" s="10"/>
      <c r="Y50" s="10"/>
      <c r="Z50" s="10"/>
      <c r="AA50" s="279">
        <f>SUM(AA45:AA49)</f>
        <v>0</v>
      </c>
      <c r="AB50" s="261"/>
      <c r="AC50" s="6"/>
      <c r="AD50" s="10"/>
      <c r="AE50" s="10"/>
      <c r="AF50" s="10"/>
      <c r="AG50" s="10"/>
      <c r="AH50" s="10"/>
      <c r="AI50" s="279">
        <f>SUM(AI45:AI49)</f>
        <v>0</v>
      </c>
      <c r="AJ50" s="261"/>
      <c r="AK50" s="6"/>
      <c r="AL50" s="10"/>
      <c r="AM50" s="10"/>
      <c r="AN50" s="10"/>
      <c r="AO50" s="10"/>
      <c r="AP50" s="10"/>
      <c r="AQ50" s="279">
        <f>SUM(AQ45:AQ49)</f>
        <v>0</v>
      </c>
      <c r="AR50" s="16"/>
      <c r="AS50" s="261"/>
      <c r="AT50" s="261"/>
      <c r="AU50" s="261"/>
      <c r="AV50" s="261"/>
      <c r="AW50" s="261"/>
      <c r="AX50" s="10"/>
      <c r="AY50" s="279">
        <f>SUM(AY45:AY49)</f>
        <v>0</v>
      </c>
      <c r="AZ50" s="323"/>
      <c r="BA50" s="306">
        <f>K50+S50+AA50+AI50+AQ50+AY50</f>
        <v>0</v>
      </c>
    </row>
    <row r="51" spans="1:53" x14ac:dyDescent="0.25">
      <c r="A51" s="26" t="s">
        <v>7</v>
      </c>
      <c r="B51" s="50"/>
      <c r="C51" s="9"/>
      <c r="D51" s="291"/>
      <c r="E51" s="50"/>
      <c r="F51" s="216"/>
      <c r="G51" s="216"/>
      <c r="H51" s="216"/>
      <c r="I51" s="216"/>
      <c r="J51" s="216"/>
      <c r="K51" s="281"/>
      <c r="L51" s="262"/>
      <c r="M51" s="50"/>
      <c r="N51" s="216"/>
      <c r="O51" s="216"/>
      <c r="P51" s="216"/>
      <c r="Q51" s="216"/>
      <c r="R51" s="216"/>
      <c r="S51" s="281"/>
      <c r="T51" s="262"/>
      <c r="U51" s="50"/>
      <c r="V51" s="216"/>
      <c r="W51" s="216"/>
      <c r="X51" s="216"/>
      <c r="Y51" s="216"/>
      <c r="Z51" s="216"/>
      <c r="AA51" s="281"/>
      <c r="AB51" s="262"/>
      <c r="AC51" s="50"/>
      <c r="AD51" s="216"/>
      <c r="AE51" s="216"/>
      <c r="AF51" s="216"/>
      <c r="AG51" s="216"/>
      <c r="AH51" s="216"/>
      <c r="AI51" s="281"/>
      <c r="AJ51" s="262"/>
      <c r="AK51" s="50"/>
      <c r="AL51" s="216"/>
      <c r="AM51" s="216"/>
      <c r="AN51" s="216"/>
      <c r="AO51" s="216"/>
      <c r="AP51" s="216"/>
      <c r="AQ51" s="281"/>
      <c r="AR51" s="26"/>
      <c r="AS51" s="262"/>
      <c r="AT51" s="262"/>
      <c r="AU51" s="262"/>
      <c r="AV51" s="262"/>
      <c r="AW51" s="262"/>
      <c r="AX51" s="216"/>
      <c r="AY51" s="281"/>
      <c r="AZ51" s="324"/>
      <c r="BA51" s="307"/>
    </row>
    <row r="52" spans="1:53" ht="13" x14ac:dyDescent="0.3">
      <c r="A52" s="11"/>
      <c r="B52" s="382" t="str">
        <f>Base!B52</f>
        <v>Materials/Supplies</v>
      </c>
      <c r="C52" s="148" t="s">
        <v>106</v>
      </c>
      <c r="D52" s="335"/>
      <c r="E52" s="333"/>
      <c r="F52" s="334"/>
      <c r="G52" s="334"/>
      <c r="H52" s="334"/>
      <c r="I52" s="334"/>
      <c r="J52" s="334"/>
      <c r="K52" s="278">
        <v>0</v>
      </c>
      <c r="L52" s="332"/>
      <c r="M52" s="333"/>
      <c r="N52" s="334"/>
      <c r="O52" s="334"/>
      <c r="P52" s="334"/>
      <c r="Q52" s="334"/>
      <c r="R52" s="334"/>
      <c r="S52" s="278">
        <v>0</v>
      </c>
      <c r="T52" s="332"/>
      <c r="U52" s="333"/>
      <c r="V52" s="334"/>
      <c r="W52" s="334"/>
      <c r="X52" s="334"/>
      <c r="Y52" s="334"/>
      <c r="Z52" s="334"/>
      <c r="AA52" s="278">
        <v>0</v>
      </c>
      <c r="AB52" s="332"/>
      <c r="AC52" s="333"/>
      <c r="AD52" s="334"/>
      <c r="AE52" s="334"/>
      <c r="AF52" s="334"/>
      <c r="AG52" s="334"/>
      <c r="AH52" s="334"/>
      <c r="AI52" s="278">
        <v>0</v>
      </c>
      <c r="AJ52" s="332"/>
      <c r="AK52" s="333"/>
      <c r="AL52" s="334"/>
      <c r="AM52" s="334"/>
      <c r="AN52" s="334"/>
      <c r="AO52" s="334"/>
      <c r="AP52" s="334"/>
      <c r="AQ52" s="278">
        <v>0</v>
      </c>
      <c r="AR52" s="336"/>
      <c r="AS52" s="332"/>
      <c r="AT52" s="332"/>
      <c r="AU52" s="332"/>
      <c r="AV52" s="332"/>
      <c r="AW52" s="332"/>
      <c r="AX52" s="334"/>
      <c r="AY52" s="278">
        <v>0</v>
      </c>
      <c r="AZ52" s="322"/>
      <c r="BA52" s="305">
        <f>K52+S52+AA52+AI52+AQ52+AY52</f>
        <v>0</v>
      </c>
    </row>
    <row r="53" spans="1:53" ht="13" x14ac:dyDescent="0.3">
      <c r="A53" s="11"/>
      <c r="B53" s="382" t="str">
        <f>Base!B53</f>
        <v>Equipment</v>
      </c>
      <c r="C53" s="148" t="s">
        <v>107</v>
      </c>
      <c r="D53" s="335"/>
      <c r="E53" s="333"/>
      <c r="F53" s="334"/>
      <c r="G53" s="334"/>
      <c r="H53" s="334"/>
      <c r="I53" s="334"/>
      <c r="J53" s="334"/>
      <c r="K53" s="278">
        <v>0</v>
      </c>
      <c r="L53" s="332"/>
      <c r="M53" s="333"/>
      <c r="N53" s="334"/>
      <c r="O53" s="334"/>
      <c r="P53" s="334"/>
      <c r="Q53" s="334"/>
      <c r="R53" s="334"/>
      <c r="S53" s="278">
        <v>0</v>
      </c>
      <c r="T53" s="332"/>
      <c r="U53" s="333"/>
      <c r="V53" s="334"/>
      <c r="W53" s="334"/>
      <c r="X53" s="334"/>
      <c r="Y53" s="334"/>
      <c r="Z53" s="334"/>
      <c r="AA53" s="278">
        <v>0</v>
      </c>
      <c r="AB53" s="332"/>
      <c r="AC53" s="333"/>
      <c r="AD53" s="334"/>
      <c r="AE53" s="334"/>
      <c r="AF53" s="334"/>
      <c r="AG53" s="334"/>
      <c r="AH53" s="334"/>
      <c r="AI53" s="278">
        <v>0</v>
      </c>
      <c r="AJ53" s="332"/>
      <c r="AK53" s="333"/>
      <c r="AL53" s="334"/>
      <c r="AM53" s="334"/>
      <c r="AN53" s="334"/>
      <c r="AO53" s="334"/>
      <c r="AP53" s="334"/>
      <c r="AQ53" s="278"/>
      <c r="AR53" s="336"/>
      <c r="AS53" s="332"/>
      <c r="AT53" s="332"/>
      <c r="AU53" s="332"/>
      <c r="AV53" s="332"/>
      <c r="AW53" s="332"/>
      <c r="AX53" s="334"/>
      <c r="AY53" s="278"/>
      <c r="AZ53" s="322"/>
      <c r="BA53" s="305">
        <f>K53+S53+AA53+AI53+AQ53+AY53</f>
        <v>0</v>
      </c>
    </row>
    <row r="54" spans="1:53" ht="13" x14ac:dyDescent="0.3">
      <c r="A54" s="11"/>
      <c r="B54" s="382" t="str">
        <f>Base!B54</f>
        <v>Travel</v>
      </c>
      <c r="C54" s="148" t="s">
        <v>109</v>
      </c>
      <c r="D54" s="335"/>
      <c r="E54" s="333"/>
      <c r="F54" s="334"/>
      <c r="G54" s="334"/>
      <c r="H54" s="334"/>
      <c r="I54" s="334"/>
      <c r="J54" s="334"/>
      <c r="K54" s="278">
        <v>0</v>
      </c>
      <c r="L54" s="332"/>
      <c r="M54" s="333"/>
      <c r="N54" s="334"/>
      <c r="O54" s="334"/>
      <c r="P54" s="334"/>
      <c r="Q54" s="334"/>
      <c r="R54" s="334"/>
      <c r="S54" s="278">
        <v>0</v>
      </c>
      <c r="T54" s="332"/>
      <c r="U54" s="333"/>
      <c r="V54" s="334"/>
      <c r="W54" s="334"/>
      <c r="X54" s="334"/>
      <c r="Y54" s="334"/>
      <c r="Z54" s="334"/>
      <c r="AA54" s="278">
        <v>0</v>
      </c>
      <c r="AB54" s="332"/>
      <c r="AC54" s="333"/>
      <c r="AD54" s="334"/>
      <c r="AE54" s="334"/>
      <c r="AF54" s="334"/>
      <c r="AG54" s="334"/>
      <c r="AH54" s="334"/>
      <c r="AI54" s="278">
        <v>0</v>
      </c>
      <c r="AJ54" s="332"/>
      <c r="AK54" s="333"/>
      <c r="AL54" s="334"/>
      <c r="AM54" s="334"/>
      <c r="AN54" s="334"/>
      <c r="AO54" s="334"/>
      <c r="AP54" s="334"/>
      <c r="AQ54" s="278"/>
      <c r="AR54" s="336"/>
      <c r="AS54" s="332"/>
      <c r="AT54" s="332"/>
      <c r="AU54" s="332"/>
      <c r="AV54" s="332"/>
      <c r="AW54" s="332"/>
      <c r="AX54" s="334"/>
      <c r="AY54" s="278"/>
      <c r="AZ54" s="322"/>
      <c r="BA54" s="305">
        <f>K54+S54+AA54+AI54+AQ54+AY54</f>
        <v>0</v>
      </c>
    </row>
    <row r="55" spans="1:53" ht="13" x14ac:dyDescent="0.3">
      <c r="A55" s="11"/>
      <c r="B55" s="382" t="str">
        <f>Base!B55</f>
        <v>Insert line(s) for any other types of ODCs</v>
      </c>
      <c r="C55" s="148" t="s">
        <v>108</v>
      </c>
      <c r="D55" s="335"/>
      <c r="E55" s="333"/>
      <c r="F55" s="334"/>
      <c r="G55" s="334"/>
      <c r="H55" s="334"/>
      <c r="I55" s="334"/>
      <c r="J55" s="334"/>
      <c r="K55" s="278">
        <v>0</v>
      </c>
      <c r="L55" s="332"/>
      <c r="M55" s="333"/>
      <c r="N55" s="334"/>
      <c r="O55" s="334"/>
      <c r="P55" s="334"/>
      <c r="Q55" s="334"/>
      <c r="R55" s="334"/>
      <c r="S55" s="278">
        <v>0</v>
      </c>
      <c r="T55" s="332"/>
      <c r="U55" s="333"/>
      <c r="V55" s="334"/>
      <c r="W55" s="334"/>
      <c r="X55" s="334"/>
      <c r="Y55" s="334"/>
      <c r="Z55" s="334"/>
      <c r="AA55" s="278">
        <v>0</v>
      </c>
      <c r="AB55" s="332"/>
      <c r="AC55" s="333"/>
      <c r="AD55" s="334"/>
      <c r="AE55" s="334"/>
      <c r="AF55" s="334"/>
      <c r="AG55" s="334"/>
      <c r="AH55" s="334"/>
      <c r="AI55" s="278">
        <v>0</v>
      </c>
      <c r="AJ55" s="332"/>
      <c r="AK55" s="333"/>
      <c r="AL55" s="334"/>
      <c r="AM55" s="334"/>
      <c r="AN55" s="334"/>
      <c r="AO55" s="334"/>
      <c r="AP55" s="334"/>
      <c r="AQ55" s="278"/>
      <c r="AR55" s="336"/>
      <c r="AS55" s="332"/>
      <c r="AT55" s="332"/>
      <c r="AU55" s="332"/>
      <c r="AV55" s="332"/>
      <c r="AW55" s="332"/>
      <c r="AX55" s="334"/>
      <c r="AY55" s="278"/>
      <c r="AZ55" s="322"/>
      <c r="BA55" s="305">
        <f>K55+S55+AA55+AI55+AQ55+AY55</f>
        <v>0</v>
      </c>
    </row>
    <row r="56" spans="1:53" x14ac:dyDescent="0.25">
      <c r="A56" s="11"/>
      <c r="B56" s="6" t="s">
        <v>50</v>
      </c>
      <c r="C56" s="10"/>
      <c r="D56" s="290"/>
      <c r="E56" s="6"/>
      <c r="F56" s="10"/>
      <c r="G56" s="10"/>
      <c r="H56" s="10"/>
      <c r="I56" s="10"/>
      <c r="J56" s="10"/>
      <c r="K56" s="279">
        <f>SUM(K51:K55)</f>
        <v>0</v>
      </c>
      <c r="L56" s="261"/>
      <c r="M56" s="6"/>
      <c r="N56" s="10"/>
      <c r="O56" s="10"/>
      <c r="P56" s="10"/>
      <c r="Q56" s="10"/>
      <c r="R56" s="10"/>
      <c r="S56" s="279">
        <f>SUM(S51:S55)</f>
        <v>0</v>
      </c>
      <c r="T56" s="261"/>
      <c r="U56" s="6"/>
      <c r="V56" s="10"/>
      <c r="W56" s="10"/>
      <c r="X56" s="10"/>
      <c r="Y56" s="10"/>
      <c r="Z56" s="10"/>
      <c r="AA56" s="279">
        <f>SUM(AA51:AA55)</f>
        <v>0</v>
      </c>
      <c r="AB56" s="261"/>
      <c r="AC56" s="6"/>
      <c r="AD56" s="10"/>
      <c r="AE56" s="10"/>
      <c r="AF56" s="10"/>
      <c r="AG56" s="10"/>
      <c r="AH56" s="10"/>
      <c r="AI56" s="279">
        <f>SUM(AI51:AI55)</f>
        <v>0</v>
      </c>
      <c r="AJ56" s="261"/>
      <c r="AK56" s="6"/>
      <c r="AL56" s="10"/>
      <c r="AM56" s="10"/>
      <c r="AN56" s="10"/>
      <c r="AO56" s="10"/>
      <c r="AP56" s="10"/>
      <c r="AQ56" s="279">
        <f>SUM(AQ51:AQ55)</f>
        <v>0</v>
      </c>
      <c r="AR56" s="16"/>
      <c r="AS56" s="261"/>
      <c r="AT56" s="261"/>
      <c r="AU56" s="261"/>
      <c r="AV56" s="261"/>
      <c r="AW56" s="261"/>
      <c r="AX56" s="10"/>
      <c r="AY56" s="279">
        <f>SUM(AY51:AY55)</f>
        <v>0</v>
      </c>
      <c r="AZ56" s="323"/>
      <c r="BA56" s="306">
        <f>K56+S56+AA56+AI56+AQ56+AY56</f>
        <v>0</v>
      </c>
    </row>
    <row r="57" spans="1:53" x14ac:dyDescent="0.25">
      <c r="A57" s="26" t="s">
        <v>262</v>
      </c>
      <c r="B57" s="2"/>
      <c r="C57" s="9"/>
      <c r="D57" s="379" t="s">
        <v>71</v>
      </c>
      <c r="E57" s="380" t="s">
        <v>38</v>
      </c>
      <c r="F57" s="9"/>
      <c r="G57" s="9"/>
      <c r="H57" s="9"/>
      <c r="I57" s="9"/>
      <c r="J57" s="9"/>
      <c r="K57" s="280"/>
      <c r="L57" s="379" t="s">
        <v>71</v>
      </c>
      <c r="M57" s="380" t="s">
        <v>38</v>
      </c>
      <c r="N57" s="9"/>
      <c r="O57" s="9"/>
      <c r="P57" s="9"/>
      <c r="Q57" s="9"/>
      <c r="R57" s="9"/>
      <c r="S57" s="280"/>
      <c r="T57" s="379" t="s">
        <v>71</v>
      </c>
      <c r="U57" s="380" t="s">
        <v>38</v>
      </c>
      <c r="V57" s="9"/>
      <c r="W57" s="9"/>
      <c r="X57" s="9"/>
      <c r="Y57" s="9"/>
      <c r="Z57" s="9"/>
      <c r="AA57" s="280"/>
      <c r="AB57" s="379" t="s">
        <v>71</v>
      </c>
      <c r="AC57" s="380" t="s">
        <v>38</v>
      </c>
      <c r="AD57" s="9"/>
      <c r="AE57" s="9"/>
      <c r="AF57" s="9"/>
      <c r="AG57" s="9"/>
      <c r="AH57" s="9"/>
      <c r="AI57" s="280"/>
      <c r="AJ57" s="379" t="s">
        <v>71</v>
      </c>
      <c r="AK57" s="380" t="s">
        <v>38</v>
      </c>
      <c r="AL57" s="9"/>
      <c r="AM57" s="9"/>
      <c r="AN57" s="9"/>
      <c r="AO57" s="9"/>
      <c r="AP57" s="9"/>
      <c r="AQ57" s="280"/>
      <c r="AR57" s="379" t="s">
        <v>71</v>
      </c>
      <c r="AS57" s="380" t="s">
        <v>38</v>
      </c>
      <c r="AT57" s="259"/>
      <c r="AU57" s="259"/>
      <c r="AV57" s="259"/>
      <c r="AW57" s="259"/>
      <c r="AX57" s="9"/>
      <c r="AY57" s="280"/>
      <c r="AZ57" s="321"/>
      <c r="BA57" s="305"/>
    </row>
    <row r="58" spans="1:53" x14ac:dyDescent="0.25">
      <c r="A58" s="11"/>
      <c r="B58" s="382" t="str">
        <f>Base!B58</f>
        <v>Insert M/H O/H rate title</v>
      </c>
      <c r="C58" s="9"/>
      <c r="D58" s="293">
        <v>0</v>
      </c>
      <c r="E58" s="230">
        <v>0</v>
      </c>
      <c r="F58" s="338"/>
      <c r="G58" s="338"/>
      <c r="H58" s="338"/>
      <c r="I58" s="338"/>
      <c r="J58" s="338"/>
      <c r="K58" s="300">
        <f>D58*E58</f>
        <v>0</v>
      </c>
      <c r="L58" s="269">
        <v>0</v>
      </c>
      <c r="M58" s="230">
        <v>0</v>
      </c>
      <c r="N58" s="338"/>
      <c r="O58" s="338"/>
      <c r="P58" s="338"/>
      <c r="Q58" s="338"/>
      <c r="R58" s="338"/>
      <c r="S58" s="300">
        <f>L58*M58</f>
        <v>0</v>
      </c>
      <c r="T58" s="269">
        <v>0</v>
      </c>
      <c r="U58" s="230">
        <v>0</v>
      </c>
      <c r="V58" s="338"/>
      <c r="W58" s="338"/>
      <c r="X58" s="338"/>
      <c r="Y58" s="338"/>
      <c r="Z58" s="338"/>
      <c r="AA58" s="300">
        <f>T58*U58</f>
        <v>0</v>
      </c>
      <c r="AB58" s="269">
        <v>0</v>
      </c>
      <c r="AC58" s="230">
        <v>0</v>
      </c>
      <c r="AD58" s="338"/>
      <c r="AE58" s="338"/>
      <c r="AF58" s="338"/>
      <c r="AG58" s="338"/>
      <c r="AH58" s="338"/>
      <c r="AI58" s="300">
        <f>AB58*AC58</f>
        <v>0</v>
      </c>
      <c r="AJ58" s="375">
        <v>0</v>
      </c>
      <c r="AK58" s="230">
        <v>0</v>
      </c>
      <c r="AL58" s="338"/>
      <c r="AM58" s="338"/>
      <c r="AN58" s="338"/>
      <c r="AO58" s="338"/>
      <c r="AP58" s="338"/>
      <c r="AQ58" s="300">
        <f>AJ58*AK58</f>
        <v>0</v>
      </c>
      <c r="AR58" s="373">
        <v>0</v>
      </c>
      <c r="AS58" s="329">
        <v>0</v>
      </c>
      <c r="AT58" s="340"/>
      <c r="AU58" s="340"/>
      <c r="AV58" s="340"/>
      <c r="AW58" s="340"/>
      <c r="AX58" s="338"/>
      <c r="AY58" s="300">
        <f>AR58*AS58</f>
        <v>0</v>
      </c>
      <c r="AZ58" s="322"/>
      <c r="BA58" s="305">
        <f>K58+S58+AA58+AI58+AQ58+AY58</f>
        <v>0</v>
      </c>
    </row>
    <row r="59" spans="1:53" x14ac:dyDescent="0.25">
      <c r="A59" s="11"/>
      <c r="B59" s="382" t="str">
        <f>Base!B59</f>
        <v>Insert line(s) &amp; title(s) for any other M/H O/H rates</v>
      </c>
      <c r="C59" s="9"/>
      <c r="D59" s="292"/>
      <c r="E59" s="230"/>
      <c r="F59" s="338"/>
      <c r="G59" s="338"/>
      <c r="H59" s="338"/>
      <c r="I59" s="338"/>
      <c r="J59" s="338"/>
      <c r="K59" s="300">
        <f>D59*E59</f>
        <v>0</v>
      </c>
      <c r="L59" s="268"/>
      <c r="M59" s="230"/>
      <c r="N59" s="338"/>
      <c r="O59" s="338"/>
      <c r="P59" s="338"/>
      <c r="Q59" s="338"/>
      <c r="R59" s="338"/>
      <c r="S59" s="300">
        <f>L59*M59</f>
        <v>0</v>
      </c>
      <c r="T59" s="268"/>
      <c r="U59" s="230"/>
      <c r="V59" s="338"/>
      <c r="W59" s="338"/>
      <c r="X59" s="338"/>
      <c r="Y59" s="338"/>
      <c r="Z59" s="338"/>
      <c r="AA59" s="300">
        <f>T59*U59</f>
        <v>0</v>
      </c>
      <c r="AB59" s="268"/>
      <c r="AC59" s="230"/>
      <c r="AD59" s="338"/>
      <c r="AE59" s="338"/>
      <c r="AF59" s="338"/>
      <c r="AG59" s="338"/>
      <c r="AH59" s="338"/>
      <c r="AI59" s="300">
        <f>AB59*AC59</f>
        <v>0</v>
      </c>
      <c r="AJ59" s="375"/>
      <c r="AK59" s="230"/>
      <c r="AL59" s="338"/>
      <c r="AM59" s="338"/>
      <c r="AN59" s="338"/>
      <c r="AO59" s="338"/>
      <c r="AP59" s="338"/>
      <c r="AQ59" s="300">
        <f>AJ59*AK59</f>
        <v>0</v>
      </c>
      <c r="AR59" s="373"/>
      <c r="AS59" s="329"/>
      <c r="AT59" s="340"/>
      <c r="AU59" s="340"/>
      <c r="AV59" s="340"/>
      <c r="AW59" s="340"/>
      <c r="AX59" s="338"/>
      <c r="AY59" s="300">
        <f>AR59*AS59</f>
        <v>0</v>
      </c>
      <c r="AZ59" s="322"/>
      <c r="BA59" s="305">
        <f>K59+S59+AA59+AI59+AQ59+AY59</f>
        <v>0</v>
      </c>
    </row>
    <row r="60" spans="1:53" x14ac:dyDescent="0.25">
      <c r="A60" s="11"/>
      <c r="B60" s="6" t="s">
        <v>46</v>
      </c>
      <c r="C60" s="10"/>
      <c r="D60" s="290"/>
      <c r="E60" s="6"/>
      <c r="F60" s="10"/>
      <c r="G60" s="10"/>
      <c r="H60" s="10"/>
      <c r="I60" s="10"/>
      <c r="J60" s="10"/>
      <c r="K60" s="279">
        <f>SUM(K57:K59)</f>
        <v>0</v>
      </c>
      <c r="L60" s="261"/>
      <c r="M60" s="6"/>
      <c r="N60" s="10"/>
      <c r="O60" s="10"/>
      <c r="P60" s="10"/>
      <c r="Q60" s="10"/>
      <c r="R60" s="10"/>
      <c r="S60" s="279">
        <f>SUM(S57:S59)</f>
        <v>0</v>
      </c>
      <c r="T60" s="261"/>
      <c r="U60" s="6"/>
      <c r="V60" s="10"/>
      <c r="W60" s="10"/>
      <c r="X60" s="10"/>
      <c r="Y60" s="10"/>
      <c r="Z60" s="10"/>
      <c r="AA60" s="279">
        <f>SUM(AA57:AA59)</f>
        <v>0</v>
      </c>
      <c r="AB60" s="261"/>
      <c r="AC60" s="6"/>
      <c r="AD60" s="10"/>
      <c r="AE60" s="10"/>
      <c r="AF60" s="10"/>
      <c r="AG60" s="10"/>
      <c r="AH60" s="10"/>
      <c r="AI60" s="279">
        <f>SUM(AI57:AI59)</f>
        <v>0</v>
      </c>
      <c r="AJ60" s="261"/>
      <c r="AK60" s="6"/>
      <c r="AL60" s="10"/>
      <c r="AM60" s="10"/>
      <c r="AN60" s="10"/>
      <c r="AO60" s="10"/>
      <c r="AP60" s="10"/>
      <c r="AQ60" s="279">
        <f>SUM(AQ57:AQ59)</f>
        <v>0</v>
      </c>
      <c r="AR60" s="16"/>
      <c r="AS60" s="261"/>
      <c r="AT60" s="261"/>
      <c r="AU60" s="261"/>
      <c r="AV60" s="261"/>
      <c r="AW60" s="261"/>
      <c r="AX60" s="10"/>
      <c r="AY60" s="279">
        <f>SUM(AY57:AY59)</f>
        <v>0</v>
      </c>
      <c r="AZ60" s="323"/>
      <c r="BA60" s="306">
        <f>K60+S60+AA60+AI60+AQ60+AY60</f>
        <v>0</v>
      </c>
    </row>
    <row r="61" spans="1:53" s="35" customFormat="1" ht="13" x14ac:dyDescent="0.3">
      <c r="A61" s="342" t="s">
        <v>30</v>
      </c>
      <c r="B61" s="343"/>
      <c r="C61" s="344"/>
      <c r="D61" s="345"/>
      <c r="E61" s="343"/>
      <c r="F61" s="344"/>
      <c r="G61" s="344"/>
      <c r="H61" s="344"/>
      <c r="I61" s="344"/>
      <c r="J61" s="344"/>
      <c r="K61" s="346">
        <f>F32+K35+K38+K44+K50+K56+K60</f>
        <v>0</v>
      </c>
      <c r="L61" s="347"/>
      <c r="M61" s="343"/>
      <c r="N61" s="344"/>
      <c r="O61" s="344"/>
      <c r="P61" s="344"/>
      <c r="Q61" s="344"/>
      <c r="R61" s="344"/>
      <c r="S61" s="346">
        <f>N32+S35+S38+S44+S50+S56+S60</f>
        <v>0</v>
      </c>
      <c r="T61" s="347"/>
      <c r="U61" s="343"/>
      <c r="V61" s="344"/>
      <c r="W61" s="344"/>
      <c r="X61" s="344"/>
      <c r="Y61" s="344"/>
      <c r="Z61" s="344"/>
      <c r="AA61" s="346">
        <f>V32+AA35+AA38+AA44+AA50+AA56+AA60</f>
        <v>0</v>
      </c>
      <c r="AB61" s="347"/>
      <c r="AC61" s="343"/>
      <c r="AD61" s="344"/>
      <c r="AE61" s="344"/>
      <c r="AF61" s="344"/>
      <c r="AG61" s="344"/>
      <c r="AH61" s="344"/>
      <c r="AI61" s="346">
        <f>AD32+AI35+AI38+AI44+AI50+AI56+AI60</f>
        <v>0</v>
      </c>
      <c r="AJ61" s="347"/>
      <c r="AK61" s="343"/>
      <c r="AL61" s="344"/>
      <c r="AM61" s="344"/>
      <c r="AN61" s="344"/>
      <c r="AO61" s="344"/>
      <c r="AP61" s="344"/>
      <c r="AQ61" s="346">
        <f>AL32+AQ35+AQ38+AQ44+AQ50+AQ56+AQ60</f>
        <v>0</v>
      </c>
      <c r="AR61" s="342"/>
      <c r="AS61" s="347"/>
      <c r="AT61" s="347"/>
      <c r="AU61" s="347"/>
      <c r="AV61" s="347"/>
      <c r="AW61" s="347"/>
      <c r="AX61" s="344"/>
      <c r="AY61" s="346">
        <f>AT32+AY35+AY38+AY44+AY50+AY56+AY60</f>
        <v>0</v>
      </c>
      <c r="AZ61" s="348"/>
      <c r="BA61" s="349">
        <f>K61+S61+AA61+AI61+AQ61+AY61</f>
        <v>0</v>
      </c>
    </row>
    <row r="62" spans="1:53" x14ac:dyDescent="0.25">
      <c r="A62" s="26" t="s">
        <v>263</v>
      </c>
      <c r="B62" s="2"/>
      <c r="C62" s="9"/>
      <c r="D62" s="379" t="s">
        <v>71</v>
      </c>
      <c r="E62" s="380" t="s">
        <v>38</v>
      </c>
      <c r="F62" s="9"/>
      <c r="G62" s="9"/>
      <c r="H62" s="9"/>
      <c r="I62" s="9"/>
      <c r="J62" s="9"/>
      <c r="K62" s="280"/>
      <c r="L62" s="379" t="s">
        <v>71</v>
      </c>
      <c r="M62" s="380" t="s">
        <v>38</v>
      </c>
      <c r="N62" s="9"/>
      <c r="O62" s="9"/>
      <c r="P62" s="9"/>
      <c r="Q62" s="9"/>
      <c r="R62" s="9"/>
      <c r="S62" s="280"/>
      <c r="T62" s="379" t="s">
        <v>71</v>
      </c>
      <c r="U62" s="380" t="s">
        <v>38</v>
      </c>
      <c r="V62" s="9"/>
      <c r="W62" s="9"/>
      <c r="X62" s="9"/>
      <c r="Y62" s="9"/>
      <c r="Z62" s="9"/>
      <c r="AA62" s="280"/>
      <c r="AB62" s="379" t="s">
        <v>71</v>
      </c>
      <c r="AC62" s="380" t="s">
        <v>38</v>
      </c>
      <c r="AD62" s="9"/>
      <c r="AE62" s="9"/>
      <c r="AF62" s="9"/>
      <c r="AG62" s="9"/>
      <c r="AH62" s="9"/>
      <c r="AI62" s="280"/>
      <c r="AJ62" s="379" t="s">
        <v>71</v>
      </c>
      <c r="AK62" s="380" t="s">
        <v>38</v>
      </c>
      <c r="AL62" s="9"/>
      <c r="AM62" s="9"/>
      <c r="AN62" s="9"/>
      <c r="AO62" s="9"/>
      <c r="AP62" s="9"/>
      <c r="AQ62" s="280"/>
      <c r="AR62" s="379" t="s">
        <v>71</v>
      </c>
      <c r="AS62" s="380" t="s">
        <v>38</v>
      </c>
      <c r="AT62" s="259"/>
      <c r="AU62" s="259"/>
      <c r="AV62" s="259"/>
      <c r="AW62" s="259"/>
      <c r="AX62" s="9"/>
      <c r="AY62" s="280"/>
      <c r="AZ62" s="321"/>
      <c r="BA62" s="305"/>
    </row>
    <row r="63" spans="1:53" x14ac:dyDescent="0.25">
      <c r="A63" s="11"/>
      <c r="B63" s="382" t="str">
        <f>Base!B63</f>
        <v>G&amp;A</v>
      </c>
      <c r="C63" s="9"/>
      <c r="D63" s="289">
        <f>K61</f>
        <v>0</v>
      </c>
      <c r="E63" s="230">
        <v>0</v>
      </c>
      <c r="F63" s="338"/>
      <c r="G63" s="338"/>
      <c r="H63" s="338"/>
      <c r="I63" s="338"/>
      <c r="J63" s="338"/>
      <c r="K63" s="300">
        <f>D63*E63</f>
        <v>0</v>
      </c>
      <c r="L63" s="267">
        <f>S61</f>
        <v>0</v>
      </c>
      <c r="M63" s="230">
        <v>0</v>
      </c>
      <c r="N63" s="338"/>
      <c r="O63" s="338"/>
      <c r="P63" s="338"/>
      <c r="Q63" s="338"/>
      <c r="R63" s="338"/>
      <c r="S63" s="300">
        <f>L63*M63</f>
        <v>0</v>
      </c>
      <c r="T63" s="267">
        <f>AA61</f>
        <v>0</v>
      </c>
      <c r="U63" s="230">
        <v>0</v>
      </c>
      <c r="V63" s="338"/>
      <c r="W63" s="338"/>
      <c r="X63" s="338"/>
      <c r="Y63" s="338"/>
      <c r="Z63" s="338"/>
      <c r="AA63" s="300">
        <f>T63*U63</f>
        <v>0</v>
      </c>
      <c r="AB63" s="267">
        <f>AI61</f>
        <v>0</v>
      </c>
      <c r="AC63" s="230">
        <v>0</v>
      </c>
      <c r="AD63" s="338"/>
      <c r="AE63" s="338"/>
      <c r="AF63" s="338"/>
      <c r="AG63" s="338"/>
      <c r="AH63" s="338"/>
      <c r="AI63" s="300">
        <f>AB63*AC63</f>
        <v>0</v>
      </c>
      <c r="AJ63" s="267">
        <f>AQ61</f>
        <v>0</v>
      </c>
      <c r="AK63" s="230">
        <v>0</v>
      </c>
      <c r="AL63" s="338"/>
      <c r="AM63" s="338"/>
      <c r="AN63" s="338"/>
      <c r="AO63" s="338"/>
      <c r="AP63" s="338"/>
      <c r="AQ63" s="300">
        <f>AJ63*AK63</f>
        <v>0</v>
      </c>
      <c r="AR63" s="374">
        <f>AY32+AY35+AY38+AY44+AY50+AY56+AY60</f>
        <v>0</v>
      </c>
      <c r="AS63" s="230">
        <v>0</v>
      </c>
      <c r="AT63" s="340"/>
      <c r="AU63" s="340"/>
      <c r="AV63" s="340"/>
      <c r="AW63" s="340"/>
      <c r="AX63" s="338"/>
      <c r="AY63" s="300">
        <f>AR63*AS63</f>
        <v>0</v>
      </c>
      <c r="AZ63" s="322"/>
      <c r="BA63" s="305">
        <f>K63+S63+AA63+AI63+AQ63+AY63</f>
        <v>0</v>
      </c>
    </row>
    <row r="64" spans="1:53" x14ac:dyDescent="0.25">
      <c r="A64" s="11"/>
      <c r="B64" s="382" t="str">
        <f>Base!B64</f>
        <v>Insert line(s) &amp; title(s) for any other G&amp;A rates</v>
      </c>
      <c r="C64" s="9"/>
      <c r="D64" s="293"/>
      <c r="E64" s="230"/>
      <c r="F64" s="338"/>
      <c r="G64" s="338"/>
      <c r="H64" s="338"/>
      <c r="I64" s="338"/>
      <c r="J64" s="338"/>
      <c r="K64" s="300">
        <f>D64*E64</f>
        <v>0</v>
      </c>
      <c r="L64" s="269"/>
      <c r="M64" s="230"/>
      <c r="N64" s="338"/>
      <c r="O64" s="338"/>
      <c r="P64" s="338"/>
      <c r="Q64" s="338"/>
      <c r="R64" s="338"/>
      <c r="S64" s="300">
        <f>L64*M64</f>
        <v>0</v>
      </c>
      <c r="T64" s="269"/>
      <c r="U64" s="230"/>
      <c r="V64" s="338"/>
      <c r="W64" s="338"/>
      <c r="X64" s="338"/>
      <c r="Y64" s="338"/>
      <c r="Z64" s="338"/>
      <c r="AA64" s="300">
        <f>T64*U64</f>
        <v>0</v>
      </c>
      <c r="AB64" s="269"/>
      <c r="AC64" s="230"/>
      <c r="AD64" s="338"/>
      <c r="AE64" s="338"/>
      <c r="AF64" s="338"/>
      <c r="AG64" s="338"/>
      <c r="AH64" s="338"/>
      <c r="AI64" s="300">
        <f>AB64*AC64</f>
        <v>0</v>
      </c>
      <c r="AJ64" s="269"/>
      <c r="AK64" s="230"/>
      <c r="AL64" s="338"/>
      <c r="AM64" s="338"/>
      <c r="AN64" s="338"/>
      <c r="AO64" s="338"/>
      <c r="AP64" s="338"/>
      <c r="AQ64" s="300">
        <f>AJ64*AK64</f>
        <v>0</v>
      </c>
      <c r="AR64" s="373"/>
      <c r="AS64" s="230"/>
      <c r="AT64" s="340"/>
      <c r="AU64" s="340"/>
      <c r="AV64" s="340"/>
      <c r="AW64" s="340"/>
      <c r="AX64" s="338"/>
      <c r="AY64" s="300">
        <f>AR64*AS64</f>
        <v>0</v>
      </c>
      <c r="AZ64" s="322"/>
      <c r="BA64" s="305">
        <f>K64+S64+AA64+AI64+AQ64+AY64</f>
        <v>0</v>
      </c>
    </row>
    <row r="65" spans="1:53" x14ac:dyDescent="0.25">
      <c r="A65" s="11"/>
      <c r="B65" s="6" t="s">
        <v>51</v>
      </c>
      <c r="C65" s="10"/>
      <c r="D65" s="290"/>
      <c r="E65" s="6"/>
      <c r="F65" s="10"/>
      <c r="G65" s="10"/>
      <c r="H65" s="10"/>
      <c r="I65" s="10"/>
      <c r="J65" s="10"/>
      <c r="K65" s="279">
        <f>SUM(K62:K64)</f>
        <v>0</v>
      </c>
      <c r="L65" s="261"/>
      <c r="M65" s="6"/>
      <c r="N65" s="10"/>
      <c r="O65" s="10"/>
      <c r="P65" s="10"/>
      <c r="Q65" s="10"/>
      <c r="R65" s="10"/>
      <c r="S65" s="279">
        <f>SUM(S63:S64)</f>
        <v>0</v>
      </c>
      <c r="T65" s="261"/>
      <c r="U65" s="6"/>
      <c r="V65" s="10"/>
      <c r="W65" s="10"/>
      <c r="X65" s="10"/>
      <c r="Y65" s="10"/>
      <c r="Z65" s="10"/>
      <c r="AA65" s="279">
        <f>SUM(AA63:AA64)</f>
        <v>0</v>
      </c>
      <c r="AB65" s="261"/>
      <c r="AC65" s="6"/>
      <c r="AD65" s="10"/>
      <c r="AE65" s="10"/>
      <c r="AF65" s="10"/>
      <c r="AG65" s="10"/>
      <c r="AH65" s="10"/>
      <c r="AI65" s="279">
        <f>SUM(AI63:AI64)</f>
        <v>0</v>
      </c>
      <c r="AJ65" s="261"/>
      <c r="AK65" s="6"/>
      <c r="AL65" s="10"/>
      <c r="AM65" s="10"/>
      <c r="AN65" s="10"/>
      <c r="AO65" s="10"/>
      <c r="AP65" s="10"/>
      <c r="AQ65" s="279">
        <f>SUM(AQ63:AQ64)</f>
        <v>0</v>
      </c>
      <c r="AR65" s="16"/>
      <c r="AS65" s="261"/>
      <c r="AT65" s="261"/>
      <c r="AU65" s="261"/>
      <c r="AV65" s="261"/>
      <c r="AW65" s="261"/>
      <c r="AX65" s="10"/>
      <c r="AY65" s="279">
        <f>SUM(AY63:AY64)</f>
        <v>0</v>
      </c>
      <c r="AZ65" s="323"/>
      <c r="BA65" s="306">
        <f>K65+S65+AA65+AI65+AQ65+AY65</f>
        <v>0</v>
      </c>
    </row>
    <row r="66" spans="1:53" x14ac:dyDescent="0.25">
      <c r="A66" s="342" t="s">
        <v>30</v>
      </c>
      <c r="B66" s="350"/>
      <c r="C66" s="351"/>
      <c r="D66" s="352"/>
      <c r="E66" s="350"/>
      <c r="F66" s="351"/>
      <c r="G66" s="351"/>
      <c r="H66" s="351"/>
      <c r="I66" s="351"/>
      <c r="J66" s="351"/>
      <c r="K66" s="346">
        <f>K61+K65</f>
        <v>0</v>
      </c>
      <c r="L66" s="353"/>
      <c r="M66" s="350"/>
      <c r="N66" s="351"/>
      <c r="O66" s="351"/>
      <c r="P66" s="351"/>
      <c r="Q66" s="351"/>
      <c r="R66" s="351"/>
      <c r="S66" s="346">
        <f>S61+S65</f>
        <v>0</v>
      </c>
      <c r="T66" s="353"/>
      <c r="U66" s="350"/>
      <c r="V66" s="351"/>
      <c r="W66" s="351"/>
      <c r="X66" s="351"/>
      <c r="Y66" s="351"/>
      <c r="Z66" s="351"/>
      <c r="AA66" s="346">
        <f>AA61+AA65</f>
        <v>0</v>
      </c>
      <c r="AB66" s="353"/>
      <c r="AC66" s="350"/>
      <c r="AD66" s="351"/>
      <c r="AE66" s="351"/>
      <c r="AF66" s="351"/>
      <c r="AG66" s="351"/>
      <c r="AH66" s="351"/>
      <c r="AI66" s="346">
        <f>AI61+AI65</f>
        <v>0</v>
      </c>
      <c r="AJ66" s="353"/>
      <c r="AK66" s="350"/>
      <c r="AL66" s="351"/>
      <c r="AM66" s="351"/>
      <c r="AN66" s="351"/>
      <c r="AO66" s="351"/>
      <c r="AP66" s="351"/>
      <c r="AQ66" s="346">
        <f>AQ61+AQ65</f>
        <v>0</v>
      </c>
      <c r="AR66" s="354"/>
      <c r="AS66" s="353"/>
      <c r="AT66" s="353"/>
      <c r="AU66" s="353"/>
      <c r="AV66" s="353"/>
      <c r="AW66" s="353"/>
      <c r="AX66" s="351"/>
      <c r="AY66" s="346">
        <f>AY61+AY65</f>
        <v>0</v>
      </c>
      <c r="AZ66" s="355"/>
      <c r="BA66" s="356">
        <f>K66+S66+AA66+AI66+AQ66+AY66</f>
        <v>0</v>
      </c>
    </row>
    <row r="67" spans="1:53" x14ac:dyDescent="0.25">
      <c r="A67" s="26" t="s">
        <v>264</v>
      </c>
      <c r="B67" s="2"/>
      <c r="C67" s="9"/>
      <c r="D67" s="379" t="s">
        <v>71</v>
      </c>
      <c r="E67" s="380" t="s">
        <v>38</v>
      </c>
      <c r="F67" s="9"/>
      <c r="G67" s="9"/>
      <c r="H67" s="9"/>
      <c r="I67" s="9"/>
      <c r="J67" s="9"/>
      <c r="K67" s="280"/>
      <c r="L67" s="379" t="s">
        <v>71</v>
      </c>
      <c r="M67" s="380" t="s">
        <v>38</v>
      </c>
      <c r="N67" s="9"/>
      <c r="O67" s="9"/>
      <c r="P67" s="9"/>
      <c r="Q67" s="9"/>
      <c r="R67" s="9"/>
      <c r="S67" s="280"/>
      <c r="T67" s="379" t="s">
        <v>71</v>
      </c>
      <c r="U67" s="380" t="s">
        <v>38</v>
      </c>
      <c r="V67" s="9"/>
      <c r="W67" s="9"/>
      <c r="X67" s="9"/>
      <c r="Y67" s="9"/>
      <c r="Z67" s="9"/>
      <c r="AA67" s="280"/>
      <c r="AB67" s="379" t="s">
        <v>71</v>
      </c>
      <c r="AC67" s="380" t="s">
        <v>38</v>
      </c>
      <c r="AD67" s="9"/>
      <c r="AE67" s="9"/>
      <c r="AF67" s="9"/>
      <c r="AG67" s="9"/>
      <c r="AH67" s="9"/>
      <c r="AI67" s="280"/>
      <c r="AJ67" s="379" t="s">
        <v>71</v>
      </c>
      <c r="AK67" s="380" t="s">
        <v>38</v>
      </c>
      <c r="AL67" s="9"/>
      <c r="AM67" s="9"/>
      <c r="AN67" s="9"/>
      <c r="AO67" s="9"/>
      <c r="AP67" s="9"/>
      <c r="AQ67" s="280"/>
      <c r="AR67" s="379" t="s">
        <v>71</v>
      </c>
      <c r="AS67" s="380" t="s">
        <v>38</v>
      </c>
      <c r="AT67" s="259"/>
      <c r="AU67" s="259"/>
      <c r="AV67" s="259"/>
      <c r="AW67" s="259"/>
      <c r="AX67" s="9"/>
      <c r="AY67" s="280"/>
      <c r="AZ67" s="321"/>
      <c r="BA67" s="305"/>
    </row>
    <row r="68" spans="1:53" x14ac:dyDescent="0.25">
      <c r="A68" s="11"/>
      <c r="B68" s="382" t="str">
        <f>Base!B68</f>
        <v>Insert COM rate title</v>
      </c>
      <c r="C68" s="9"/>
      <c r="D68" s="293">
        <v>0</v>
      </c>
      <c r="E68" s="230">
        <v>0</v>
      </c>
      <c r="F68" s="338"/>
      <c r="G68" s="338"/>
      <c r="H68" s="338"/>
      <c r="I68" s="338"/>
      <c r="J68" s="338"/>
      <c r="K68" s="300">
        <f>D68*E68</f>
        <v>0</v>
      </c>
      <c r="L68" s="269">
        <v>0</v>
      </c>
      <c r="M68" s="230">
        <v>0</v>
      </c>
      <c r="N68" s="338"/>
      <c r="O68" s="338"/>
      <c r="P68" s="338"/>
      <c r="Q68" s="338"/>
      <c r="R68" s="338"/>
      <c r="S68" s="300">
        <f>L68*M68</f>
        <v>0</v>
      </c>
      <c r="T68" s="269">
        <v>0</v>
      </c>
      <c r="U68" s="230">
        <v>0</v>
      </c>
      <c r="V68" s="338"/>
      <c r="W68" s="338"/>
      <c r="X68" s="338"/>
      <c r="Y68" s="338"/>
      <c r="Z68" s="338"/>
      <c r="AA68" s="300">
        <f>T68*U68</f>
        <v>0</v>
      </c>
      <c r="AB68" s="269">
        <v>0</v>
      </c>
      <c r="AC68" s="230">
        <v>0</v>
      </c>
      <c r="AD68" s="338"/>
      <c r="AE68" s="338"/>
      <c r="AF68" s="338"/>
      <c r="AG68" s="338"/>
      <c r="AH68" s="338"/>
      <c r="AI68" s="300">
        <f>AB68*AC68</f>
        <v>0</v>
      </c>
      <c r="AJ68" s="269">
        <v>0</v>
      </c>
      <c r="AK68" s="230">
        <v>0</v>
      </c>
      <c r="AL68" s="338"/>
      <c r="AM68" s="338"/>
      <c r="AN68" s="338"/>
      <c r="AO68" s="338"/>
      <c r="AP68" s="338"/>
      <c r="AQ68" s="300">
        <f>AJ68*AK68</f>
        <v>0</v>
      </c>
      <c r="AR68" s="269">
        <v>0</v>
      </c>
      <c r="AS68" s="230">
        <v>0</v>
      </c>
      <c r="AT68" s="340"/>
      <c r="AU68" s="340"/>
      <c r="AV68" s="340"/>
      <c r="AW68" s="340"/>
      <c r="AX68" s="338"/>
      <c r="AY68" s="300">
        <f>AR68*AS68</f>
        <v>0</v>
      </c>
      <c r="AZ68" s="322"/>
      <c r="BA68" s="305">
        <f t="shared" ref="BA68:BA73" si="33">K68+S68+AA68+AI68+AQ68+AY68</f>
        <v>0</v>
      </c>
    </row>
    <row r="69" spans="1:53" x14ac:dyDescent="0.25">
      <c r="A69" s="11"/>
      <c r="B69" s="382" t="str">
        <f>Base!B69</f>
        <v>Insert line(s) &amp; title(s) for any other COM rates</v>
      </c>
      <c r="C69" s="9"/>
      <c r="D69" s="293"/>
      <c r="E69" s="230"/>
      <c r="F69" s="338"/>
      <c r="G69" s="338"/>
      <c r="H69" s="338"/>
      <c r="I69" s="338"/>
      <c r="J69" s="338"/>
      <c r="K69" s="300">
        <f>D69*E69</f>
        <v>0</v>
      </c>
      <c r="L69" s="269"/>
      <c r="M69" s="230"/>
      <c r="N69" s="338"/>
      <c r="O69" s="338"/>
      <c r="P69" s="338"/>
      <c r="Q69" s="338"/>
      <c r="R69" s="338"/>
      <c r="S69" s="300">
        <f>L69*M69</f>
        <v>0</v>
      </c>
      <c r="T69" s="269"/>
      <c r="U69" s="230"/>
      <c r="V69" s="338"/>
      <c r="W69" s="338"/>
      <c r="X69" s="338"/>
      <c r="Y69" s="338"/>
      <c r="Z69" s="338"/>
      <c r="AA69" s="300">
        <f>T69*U69</f>
        <v>0</v>
      </c>
      <c r="AB69" s="269"/>
      <c r="AC69" s="230"/>
      <c r="AD69" s="338"/>
      <c r="AE69" s="338"/>
      <c r="AF69" s="338"/>
      <c r="AG69" s="338"/>
      <c r="AH69" s="338"/>
      <c r="AI69" s="300">
        <f>AB69*AC69</f>
        <v>0</v>
      </c>
      <c r="AJ69" s="269"/>
      <c r="AK69" s="230"/>
      <c r="AL69" s="338"/>
      <c r="AM69" s="338"/>
      <c r="AN69" s="338"/>
      <c r="AO69" s="338"/>
      <c r="AP69" s="338"/>
      <c r="AQ69" s="300">
        <f>AJ69*AK69</f>
        <v>0</v>
      </c>
      <c r="AR69" s="269"/>
      <c r="AS69" s="230"/>
      <c r="AT69" s="340"/>
      <c r="AU69" s="340"/>
      <c r="AV69" s="340"/>
      <c r="AW69" s="340"/>
      <c r="AX69" s="338"/>
      <c r="AY69" s="300">
        <f>AR69*AS69</f>
        <v>0</v>
      </c>
      <c r="AZ69" s="322"/>
      <c r="BA69" s="305">
        <f t="shared" si="33"/>
        <v>0</v>
      </c>
    </row>
    <row r="70" spans="1:53" x14ac:dyDescent="0.25">
      <c r="A70" s="11"/>
      <c r="B70" s="6" t="s">
        <v>32</v>
      </c>
      <c r="C70" s="10"/>
      <c r="D70" s="290"/>
      <c r="E70" s="6"/>
      <c r="F70" s="10"/>
      <c r="G70" s="10"/>
      <c r="H70" s="10"/>
      <c r="I70" s="10"/>
      <c r="J70" s="10"/>
      <c r="K70" s="279">
        <f>SUM(K67:K69)</f>
        <v>0</v>
      </c>
      <c r="L70" s="261"/>
      <c r="M70" s="6"/>
      <c r="N70" s="10"/>
      <c r="O70" s="10"/>
      <c r="P70" s="10"/>
      <c r="Q70" s="10"/>
      <c r="R70" s="10"/>
      <c r="S70" s="279">
        <f>SUM(S68:S69)</f>
        <v>0</v>
      </c>
      <c r="T70" s="261"/>
      <c r="U70" s="6"/>
      <c r="V70" s="10"/>
      <c r="W70" s="10"/>
      <c r="X70" s="10"/>
      <c r="Y70" s="10"/>
      <c r="Z70" s="10"/>
      <c r="AA70" s="279">
        <f>SUM(AA68:AA69)</f>
        <v>0</v>
      </c>
      <c r="AB70" s="261"/>
      <c r="AC70" s="6"/>
      <c r="AD70" s="10"/>
      <c r="AE70" s="10"/>
      <c r="AF70" s="10"/>
      <c r="AG70" s="10"/>
      <c r="AH70" s="10"/>
      <c r="AI70" s="279">
        <f>SUM(AI68:AI69)</f>
        <v>0</v>
      </c>
      <c r="AJ70" s="261"/>
      <c r="AK70" s="6"/>
      <c r="AL70" s="10"/>
      <c r="AM70" s="10"/>
      <c r="AN70" s="10"/>
      <c r="AO70" s="10"/>
      <c r="AP70" s="10"/>
      <c r="AQ70" s="279">
        <f>SUM(AQ68:AQ69)</f>
        <v>0</v>
      </c>
      <c r="AR70" s="16"/>
      <c r="AS70" s="261"/>
      <c r="AT70" s="261"/>
      <c r="AU70" s="261"/>
      <c r="AV70" s="261"/>
      <c r="AW70" s="261"/>
      <c r="AX70" s="10"/>
      <c r="AY70" s="279">
        <f>SUM(AY68:AY69)</f>
        <v>0</v>
      </c>
      <c r="AZ70" s="323"/>
      <c r="BA70" s="306">
        <f t="shared" si="33"/>
        <v>0</v>
      </c>
    </row>
    <row r="71" spans="1:53" x14ac:dyDescent="0.25">
      <c r="A71" s="27" t="s">
        <v>31</v>
      </c>
      <c r="B71" s="21"/>
      <c r="C71" s="22"/>
      <c r="D71" s="294"/>
      <c r="E71" s="21"/>
      <c r="F71" s="22"/>
      <c r="G71" s="22"/>
      <c r="H71" s="22"/>
      <c r="I71" s="22"/>
      <c r="J71" s="22"/>
      <c r="K71" s="282">
        <f>K66+K70</f>
        <v>0</v>
      </c>
      <c r="L71" s="263"/>
      <c r="M71" s="21"/>
      <c r="N71" s="22"/>
      <c r="O71" s="22"/>
      <c r="P71" s="22"/>
      <c r="Q71" s="22"/>
      <c r="R71" s="22"/>
      <c r="S71" s="282">
        <f>S66+S70</f>
        <v>0</v>
      </c>
      <c r="T71" s="263"/>
      <c r="U71" s="21"/>
      <c r="V71" s="22"/>
      <c r="W71" s="22"/>
      <c r="X71" s="22"/>
      <c r="Y71" s="22"/>
      <c r="Z71" s="22"/>
      <c r="AA71" s="282">
        <f>AA66+AA70</f>
        <v>0</v>
      </c>
      <c r="AB71" s="263"/>
      <c r="AC71" s="21"/>
      <c r="AD71" s="22"/>
      <c r="AE71" s="22"/>
      <c r="AF71" s="22"/>
      <c r="AG71" s="22"/>
      <c r="AH71" s="22"/>
      <c r="AI71" s="282">
        <f>AI66+AI70</f>
        <v>0</v>
      </c>
      <c r="AJ71" s="263"/>
      <c r="AK71" s="21"/>
      <c r="AL71" s="22"/>
      <c r="AM71" s="22"/>
      <c r="AN71" s="22"/>
      <c r="AO71" s="22"/>
      <c r="AP71" s="22"/>
      <c r="AQ71" s="282">
        <f>AQ66+AQ70</f>
        <v>0</v>
      </c>
      <c r="AR71" s="23"/>
      <c r="AS71" s="263"/>
      <c r="AT71" s="263"/>
      <c r="AU71" s="263"/>
      <c r="AV71" s="263"/>
      <c r="AW71" s="263"/>
      <c r="AX71" s="22"/>
      <c r="AY71" s="282">
        <f>AY66+AY70</f>
        <v>0</v>
      </c>
      <c r="AZ71" s="325"/>
      <c r="BA71" s="309">
        <f t="shared" si="33"/>
        <v>0</v>
      </c>
    </row>
    <row r="72" spans="1:53" ht="13" thickBot="1" x14ac:dyDescent="0.3">
      <c r="A72" s="44" t="s">
        <v>39</v>
      </c>
      <c r="B72" s="28"/>
      <c r="C72" s="168" t="s">
        <v>89</v>
      </c>
      <c r="D72" s="289">
        <f>K66</f>
        <v>0</v>
      </c>
      <c r="E72" s="230">
        <v>0</v>
      </c>
      <c r="F72" s="339"/>
      <c r="G72" s="339"/>
      <c r="H72" s="339"/>
      <c r="I72" s="339"/>
      <c r="J72" s="339"/>
      <c r="K72" s="300">
        <f>D72*E72</f>
        <v>0</v>
      </c>
      <c r="L72" s="267">
        <f>S66</f>
        <v>0</v>
      </c>
      <c r="M72" s="230">
        <v>0</v>
      </c>
      <c r="N72" s="339"/>
      <c r="O72" s="339"/>
      <c r="P72" s="339"/>
      <c r="Q72" s="339"/>
      <c r="R72" s="339"/>
      <c r="S72" s="300">
        <f>L72*M72</f>
        <v>0</v>
      </c>
      <c r="T72" s="267">
        <f>AA66</f>
        <v>0</v>
      </c>
      <c r="U72" s="230">
        <v>0</v>
      </c>
      <c r="V72" s="339"/>
      <c r="W72" s="339"/>
      <c r="X72" s="339"/>
      <c r="Y72" s="339"/>
      <c r="Z72" s="339"/>
      <c r="AA72" s="300">
        <f>T72*U72</f>
        <v>0</v>
      </c>
      <c r="AB72" s="267">
        <f>AI66</f>
        <v>0</v>
      </c>
      <c r="AC72" s="230">
        <v>0</v>
      </c>
      <c r="AD72" s="339"/>
      <c r="AE72" s="339"/>
      <c r="AF72" s="339"/>
      <c r="AG72" s="339"/>
      <c r="AH72" s="339"/>
      <c r="AI72" s="300">
        <f>AB72*AC72</f>
        <v>0</v>
      </c>
      <c r="AJ72" s="267">
        <f>AQ66</f>
        <v>0</v>
      </c>
      <c r="AK72" s="230">
        <v>0</v>
      </c>
      <c r="AL72" s="339"/>
      <c r="AM72" s="339"/>
      <c r="AN72" s="339"/>
      <c r="AO72" s="339"/>
      <c r="AP72" s="339"/>
      <c r="AQ72" s="300">
        <f>AJ72*AK72</f>
        <v>0</v>
      </c>
      <c r="AR72" s="374">
        <f>AY66</f>
        <v>0</v>
      </c>
      <c r="AS72" s="230">
        <v>0</v>
      </c>
      <c r="AT72" s="341"/>
      <c r="AU72" s="341"/>
      <c r="AV72" s="341"/>
      <c r="AW72" s="341"/>
      <c r="AX72" s="339"/>
      <c r="AY72" s="370">
        <f>AR72*AS72</f>
        <v>0</v>
      </c>
      <c r="AZ72" s="326"/>
      <c r="BA72" s="310">
        <f t="shared" si="33"/>
        <v>0</v>
      </c>
    </row>
    <row r="73" spans="1:53" ht="13" thickBot="1" x14ac:dyDescent="0.3">
      <c r="A73" s="357" t="s">
        <v>40</v>
      </c>
      <c r="B73" s="358"/>
      <c r="C73" s="359"/>
      <c r="D73" s="360"/>
      <c r="E73" s="358"/>
      <c r="F73" s="359"/>
      <c r="G73" s="359"/>
      <c r="H73" s="359"/>
      <c r="I73" s="359"/>
      <c r="J73" s="359"/>
      <c r="K73" s="361">
        <f>K71+K72</f>
        <v>0</v>
      </c>
      <c r="L73" s="362"/>
      <c r="M73" s="358"/>
      <c r="N73" s="359"/>
      <c r="O73" s="359"/>
      <c r="P73" s="359"/>
      <c r="Q73" s="359"/>
      <c r="R73" s="359"/>
      <c r="S73" s="361">
        <f>S71+S72</f>
        <v>0</v>
      </c>
      <c r="T73" s="362"/>
      <c r="U73" s="358"/>
      <c r="V73" s="359"/>
      <c r="W73" s="359"/>
      <c r="X73" s="359"/>
      <c r="Y73" s="359"/>
      <c r="Z73" s="359"/>
      <c r="AA73" s="361">
        <f>AA71+AA72</f>
        <v>0</v>
      </c>
      <c r="AB73" s="362"/>
      <c r="AC73" s="358"/>
      <c r="AD73" s="359"/>
      <c r="AE73" s="359"/>
      <c r="AF73" s="359"/>
      <c r="AG73" s="359"/>
      <c r="AH73" s="359"/>
      <c r="AI73" s="361">
        <f>AI71+AI72</f>
        <v>0</v>
      </c>
      <c r="AJ73" s="362"/>
      <c r="AK73" s="358"/>
      <c r="AL73" s="359"/>
      <c r="AM73" s="359"/>
      <c r="AN73" s="359"/>
      <c r="AO73" s="359"/>
      <c r="AP73" s="359"/>
      <c r="AQ73" s="361">
        <f>AQ71+AQ72</f>
        <v>0</v>
      </c>
      <c r="AR73" s="357"/>
      <c r="AS73" s="362"/>
      <c r="AT73" s="362"/>
      <c r="AU73" s="362"/>
      <c r="AV73" s="362"/>
      <c r="AW73" s="362"/>
      <c r="AX73" s="359"/>
      <c r="AY73" s="361">
        <f>AY71+AY72</f>
        <v>0</v>
      </c>
      <c r="AZ73" s="363"/>
      <c r="BA73" s="364">
        <f t="shared" si="33"/>
        <v>0</v>
      </c>
    </row>
    <row r="74" spans="1:53" x14ac:dyDescent="0.25">
      <c r="V74" s="118" t="s">
        <v>92</v>
      </c>
    </row>
    <row r="75" spans="1:53" ht="108.75" customHeight="1" x14ac:dyDescent="0.25">
      <c r="A75" s="159" t="s">
        <v>115</v>
      </c>
      <c r="B75" s="677" t="s">
        <v>435</v>
      </c>
      <c r="C75" s="677"/>
      <c r="D75" s="677"/>
      <c r="E75" s="677"/>
      <c r="F75" s="677"/>
      <c r="G75" s="677"/>
      <c r="H75" s="677"/>
      <c r="I75" s="677"/>
      <c r="J75" s="677"/>
      <c r="K75" s="677"/>
      <c r="L75" s="677"/>
      <c r="V75" s="118"/>
    </row>
    <row r="76" spans="1:53" ht="14.25" customHeight="1" x14ac:dyDescent="0.3">
      <c r="A76" s="35" t="s">
        <v>58</v>
      </c>
      <c r="B76" s="35" t="s">
        <v>116</v>
      </c>
    </row>
    <row r="77" spans="1:53" ht="18" customHeight="1" x14ac:dyDescent="0.3">
      <c r="A77" s="35" t="s">
        <v>22</v>
      </c>
      <c r="B77" s="35" t="s">
        <v>432</v>
      </c>
    </row>
    <row r="78" spans="1:53" ht="30" customHeight="1" x14ac:dyDescent="0.3">
      <c r="A78" s="35" t="s">
        <v>60</v>
      </c>
      <c r="B78" s="672" t="s">
        <v>433</v>
      </c>
      <c r="C78" s="672"/>
      <c r="D78" s="672"/>
      <c r="E78" s="672"/>
      <c r="F78" s="672"/>
      <c r="G78" s="672"/>
      <c r="H78" s="672"/>
      <c r="I78" s="672"/>
      <c r="J78" s="672"/>
      <c r="K78" s="672"/>
      <c r="L78" s="672"/>
      <c r="M78" s="672"/>
      <c r="N78" s="202"/>
      <c r="O78" s="202"/>
      <c r="P78" s="202"/>
      <c r="Q78" s="202"/>
      <c r="R78" s="202"/>
      <c r="S78" s="202"/>
      <c r="T78" s="202"/>
    </row>
    <row r="79" spans="1:53" ht="21.75" customHeight="1" x14ac:dyDescent="0.3">
      <c r="A79" s="35" t="s">
        <v>61</v>
      </c>
      <c r="B79" s="691" t="s">
        <v>324</v>
      </c>
      <c r="C79" s="691"/>
      <c r="D79" s="691"/>
      <c r="E79" s="691"/>
      <c r="F79" s="691"/>
      <c r="G79" s="691"/>
      <c r="H79" s="691"/>
      <c r="I79" s="691"/>
      <c r="J79" s="691"/>
      <c r="K79" s="691"/>
      <c r="L79" s="691"/>
      <c r="M79" s="691"/>
      <c r="N79" s="691"/>
      <c r="O79" s="691"/>
    </row>
    <row r="80" spans="1:53" ht="15.5" x14ac:dyDescent="0.25">
      <c r="B80" s="161"/>
    </row>
    <row r="81" spans="2:2" ht="15.5" x14ac:dyDescent="0.25">
      <c r="B81" s="161"/>
    </row>
    <row r="82" spans="2:2" ht="15.5" x14ac:dyDescent="0.25">
      <c r="B82" s="161"/>
    </row>
    <row r="83" spans="2:2" ht="15.5" x14ac:dyDescent="0.25">
      <c r="B83" s="161"/>
    </row>
    <row r="84" spans="2:2" ht="15.5" x14ac:dyDescent="0.25">
      <c r="B84" s="161"/>
    </row>
  </sheetData>
  <mergeCells count="16">
    <mergeCell ref="B79:O79"/>
    <mergeCell ref="G4:H4"/>
    <mergeCell ref="O4:P4"/>
    <mergeCell ref="G6:H6"/>
    <mergeCell ref="O6:P6"/>
    <mergeCell ref="AE4:AF4"/>
    <mergeCell ref="AM4:AN4"/>
    <mergeCell ref="G5:H5"/>
    <mergeCell ref="O5:P5"/>
    <mergeCell ref="AE5:AF5"/>
    <mergeCell ref="AM5:AN5"/>
    <mergeCell ref="AE6:AF6"/>
    <mergeCell ref="AM6:AN6"/>
    <mergeCell ref="BA6:BB6"/>
    <mergeCell ref="B75:L75"/>
    <mergeCell ref="B78:M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73</vt:i4>
      </vt:variant>
    </vt:vector>
  </HeadingPairs>
  <TitlesOfParts>
    <vt:vector size="99" baseType="lpstr">
      <vt:lpstr>Coversheet</vt: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Option-I</vt:lpstr>
      <vt:lpstr>Option-II</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(Fixed Price or OT)</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SmallBusinessSizeChoices</vt:lpstr>
      <vt:lpstr>SpecificAnnouncementNumber</vt:lpstr>
      <vt:lpstr>SpreadsheetVersionNumber</vt:lpstr>
      <vt:lpstr>tcc.dlrs.Base</vt:lpstr>
      <vt:lpstr>tcc.dlrs.Op1</vt:lpstr>
      <vt:lpstr>tcc.dlrs.Op2</vt:lpstr>
      <vt:lpstr>tcm.dlrs.Base</vt:lpstr>
      <vt:lpstr>tcm.dlrs.Op1</vt:lpstr>
      <vt:lpstr>tcm.dlrs.Op2</vt:lpstr>
      <vt:lpstr>tdlc.dlrs.Base</vt:lpstr>
      <vt:lpstr>tdlc.dlrs.Op1</vt:lpstr>
      <vt:lpstr>tdlc.dlrs.Op2</vt:lpstr>
      <vt:lpstr>tdlc.hrs.Base</vt:lpstr>
      <vt:lpstr>tdlc.hrs.Op1</vt:lpstr>
      <vt:lpstr>tdlc.hrs.Op2</vt:lpstr>
      <vt:lpstr>tecpff.dlrs.Base</vt:lpstr>
      <vt:lpstr>tecpff.dlrs.Op1</vt:lpstr>
      <vt:lpstr>tecpff.dlrs.Op2</vt:lpstr>
      <vt:lpstr>tfbc.dlrs.Base</vt:lpstr>
      <vt:lpstr>tfbc.dlrs.Op1</vt:lpstr>
      <vt:lpstr>tfbc.dlrs.Op2</vt:lpstr>
      <vt:lpstr>tgac.dlrs.Base</vt:lpstr>
      <vt:lpstr>tgac.dlrs.Op1</vt:lpstr>
      <vt:lpstr>tgac.dlrs.Op2</vt:lpstr>
      <vt:lpstr>tloc.dlrs.Base</vt:lpstr>
      <vt:lpstr>tloc.dlrs.Op1</vt:lpstr>
      <vt:lpstr>tloc.dlrs.Op2</vt:lpstr>
      <vt:lpstr>tmhc.dlrs.Base</vt:lpstr>
      <vt:lpstr>tmhc.dlrs.Op1</vt:lpstr>
      <vt:lpstr>tmhc.dlrs.Op2</vt:lpstr>
      <vt:lpstr>tmmc.dlrs.Base</vt:lpstr>
      <vt:lpstr>tmmc.dlrs.Op1</vt:lpstr>
      <vt:lpstr>tmmc.dlrs.Op2</vt:lpstr>
      <vt:lpstr>todc.dlrs.Base</vt:lpstr>
      <vt:lpstr>todc.dlrs.Op1</vt:lpstr>
      <vt:lpstr>todc.dlrs.Op2</vt:lpstr>
      <vt:lpstr>tsc.dlrs.Base</vt:lpstr>
      <vt:lpstr>tsc.dlrs.Op1</vt:lpstr>
      <vt:lpstr>tsc.dlrs.Op2</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DARPA</dc:creator>
  <cp:lastModifiedBy>Younger, Laura (contr-diro)</cp:lastModifiedBy>
  <cp:lastPrinted>2019-08-07T15:16:03Z</cp:lastPrinted>
  <dcterms:created xsi:type="dcterms:W3CDTF">2006-01-30T20:56:29Z</dcterms:created>
  <dcterms:modified xsi:type="dcterms:W3CDTF">2026-10-15T15:59:57Z</dcterms:modified>
</cp:coreProperties>
</file>